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WR_Instrument A" sheetId="1" state="visible" r:id="rId2"/>
    <sheet name="TWR_Instrument B" sheetId="2" state="visible" r:id="rId3"/>
    <sheet name="PERFORMANCE FEE" sheetId="3" state="hidden" r:id="rId4"/>
    <sheet name="agabda" sheetId="4" state="hidden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<sst xmlns="http://schemas.openxmlformats.org/spreadsheetml/2006/main" count="54" uniqueCount="41">
  <si>
    <t xml:space="preserve">TWR for Instrument A</t>
  </si>
  <si>
    <t xml:space="preserve">From Date</t>
  </si>
  <si>
    <t xml:space="preserve">2021/12/01</t>
  </si>
  <si>
    <t xml:space="preserve">TWR</t>
  </si>
  <si>
    <t xml:space="preserve">To Date</t>
  </si>
  <si>
    <t xml:space="preserve">2023/01/31</t>
  </si>
  <si>
    <t xml:space="preserve">Annualised TWR</t>
  </si>
  <si>
    <t xml:space="preserve">Period</t>
  </si>
  <si>
    <t xml:space="preserve">Market Value
(USD)</t>
  </si>
  <si>
    <t xml:space="preserve">Take-on
(USD)</t>
  </si>
  <si>
    <t xml:space="preserve">Daily Returns</t>
  </si>
  <si>
    <t xml:space="preserve">Annualised
TWR</t>
  </si>
  <si>
    <t xml:space="preserve">TWR for Instrument B</t>
  </si>
  <si>
    <t xml:space="preserve">Market Value
(ZAR)</t>
  </si>
  <si>
    <t xml:space="preserve">Take-on
(ZAR)</t>
  </si>
  <si>
    <t xml:space="preserve">NJL</t>
  </si>
  <si>
    <t xml:space="preserve">Benchmark</t>
  </si>
  <si>
    <t xml:space="preserve">Perf fee </t>
  </si>
  <si>
    <t xml:space="preserve">AGAEXE</t>
  </si>
  <si>
    <t xml:space="preserve">Return</t>
  </si>
  <si>
    <t xml:space="preserve">Market value </t>
  </si>
  <si>
    <t xml:space="preserve">Fixed Fee</t>
  </si>
  <si>
    <t xml:space="preserve">Performance Fee</t>
  </si>
  <si>
    <t xml:space="preserve">SBAFRITR</t>
  </si>
  <si>
    <t xml:space="preserve">Benchmark </t>
  </si>
  <si>
    <t xml:space="preserve">Daily diff</t>
  </si>
  <si>
    <t xml:space="preserve">Rel Perf</t>
  </si>
  <si>
    <t xml:space="preserve">Watermark</t>
  </si>
  <si>
    <t xml:space="preserve">Cumulative Fee</t>
  </si>
  <si>
    <t xml:space="preserve">Unit Holding</t>
  </si>
  <si>
    <t xml:space="preserve">per unit (Excl VAT)</t>
  </si>
  <si>
    <t xml:space="preserve">NAV</t>
  </si>
  <si>
    <t xml:space="preserve">(Before Fees)</t>
  </si>
  <si>
    <t xml:space="preserve">1% pa (excl VAT)</t>
  </si>
  <si>
    <t xml:space="preserve">Geometric</t>
  </si>
  <si>
    <t xml:space="preserve">Index</t>
  </si>
  <si>
    <t xml:space="preserve">AGABDA</t>
  </si>
  <si>
    <t xml:space="preserve">CAP PRICE</t>
  </si>
  <si>
    <t xml:space="preserve">INC PRICE</t>
  </si>
  <si>
    <t xml:space="preserve">TOTAL</t>
  </si>
  <si>
    <t xml:space="preserve">PRICE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</si>
</sst>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#,##0"/>
    <numFmt numFmtId="166" formatCode="#,##0.00"/>
    <numFmt numFmtId="167" formatCode="@"/>
    <numFmt numFmtId="168" formatCode="0.00%"/>
    <numFmt numFmtId="169" formatCode="yyyy\/mm\/dd"/>
    <numFmt numFmtId="170" formatCode="yyyy\/mm\/dd"/>
    <numFmt numFmtId="171" formatCode="#,##0.0000"/>
    <numFmt numFmtId="172" formatCode="dd\/mm\/yyyy"/>
    <numFmt numFmtId="173" formatCode="_(* #,##0.00_);_(* \(#,##0.00\);_(* \-??_);_(@_)"/>
    <numFmt numFmtId="174" formatCode="0.0000"/>
    <numFmt numFmtId="175" formatCode="dd/mm/yyyy"/>
    <numFmt numFmtId="176" formatCode="0%"/>
    <numFmt numFmtId="177" formatCode="_-* #,##0.0000_-;\-* #,##0.0000_-;_-* \-??_-;_-@"/>
    <numFmt numFmtId="178" formatCode="_ * #,##0.00_ ;_ * \-#,##0.00_ ;_ * \-????_ ;_ @_ "/>
    <numFmt numFmtId="179" formatCode="_ [$€-2]\ * #,##0.00_ ;_ [$€-2]\ * \-#,##0.00_ ;_ [$€-2]\ * \-??_ "/>
    <numFmt numFmtId="180" formatCode="0.00"/>
    <numFmt numFmtId="181" formatCode="_ * #,##0.00_ ;_ * \-#,##0.00_ ;_ * \-??_ ;_ @_ "/>
  </numFmts>
  <fonts count="11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00"/>
      <name val="Open Sans"/>
      <family val="0"/>
      <charset val="1"/>
    </font>
    <font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AEEF3"/>
        <bgColor rgb="FFCC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2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2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2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2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1" fontId="0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1796875" defaultRowHeight="15" zeroHeight="false" outlineLevelRow="0" outlineLevelCol="0"/>
  <cols>
    <col collapsed="false" customWidth="true" hidden="false" outlineLevel="0" max="4" min="1" style="1" width="14.04"/>
    <col collapsed="false" customWidth="true" hidden="true" outlineLevel="0" max="5" min="5" style="1" width="14.04"/>
    <col collapsed="false" customWidth="true" hidden="false" outlineLevel="0" max="7" min="6" style="1" width="14.04"/>
    <col collapsed="false" customWidth="true" hidden="false" outlineLevel="0" max="14" min="8" style="1" width="9.13"/>
    <col collapsed="false" customWidth="false" hidden="false" outlineLevel="0" max="1020" min="15" style="1" width="14.43"/>
    <col collapsed="false" customWidth="true" hidden="false" outlineLevel="0" max="1024" min="1021" style="1" width="12.69"/>
  </cols>
  <sheetData>
    <row r="1" customFormat="false" ht="12.8" hidden="false" customHeight="true" outlineLevel="0" collapsed="false">
      <c r="A1" s="2" t="s">
        <v>0</v>
      </c>
      <c r="B1" s="3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</row>
    <row r="2" customFormat="false" ht="12.8" hidden="false" customHeight="true" outlineLevel="0" collapsed="false">
      <c r="A2" s="2"/>
      <c r="B2" s="3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</row>
    <row r="3" customFormat="false" ht="12.8" hidden="false" customHeight="true" outlineLevel="0" collapsed="false">
      <c r="A3" s="6" t="s">
        <v>1</v>
      </c>
      <c r="B3" s="7" t="s">
        <v>2</v>
      </c>
      <c r="C3" s="4"/>
      <c r="D3" s="8" t="s">
        <v>3</v>
      </c>
      <c r="F3" s="4"/>
      <c r="G3" s="9" t="n">
        <f aca="false">F434</f>
        <v>0.4627</v>
      </c>
      <c r="H3" s="5"/>
      <c r="I3" s="5"/>
      <c r="J3" s="5"/>
      <c r="K3" s="5"/>
      <c r="L3" s="5"/>
      <c r="M3" s="5"/>
      <c r="N3" s="5"/>
    </row>
    <row r="4" customFormat="false" ht="12.75" hidden="false" customHeight="true" outlineLevel="0" collapsed="false">
      <c r="A4" s="6" t="s">
        <v>4</v>
      </c>
      <c r="B4" s="7" t="s">
        <v>5</v>
      </c>
      <c r="C4" s="4"/>
      <c r="D4" s="8" t="s">
        <v>6</v>
      </c>
      <c r="F4" s="4"/>
      <c r="G4" s="9" t="n">
        <f aca="false">G434</f>
        <v>0.38443180290763</v>
      </c>
      <c r="H4" s="5"/>
      <c r="I4" s="5"/>
      <c r="J4" s="5"/>
      <c r="K4" s="5"/>
      <c r="L4" s="5"/>
      <c r="M4" s="5"/>
      <c r="N4" s="5"/>
    </row>
    <row r="5" customFormat="false" ht="12.75" hidden="false" customHeight="true" outlineLevel="0" collapsed="false">
      <c r="A5" s="10"/>
      <c r="B5" s="3"/>
      <c r="C5" s="4"/>
      <c r="D5" s="4"/>
      <c r="E5" s="4"/>
      <c r="F5" s="4"/>
      <c r="G5" s="4"/>
      <c r="H5" s="5"/>
      <c r="I5" s="5"/>
      <c r="J5" s="5"/>
      <c r="K5" s="5"/>
      <c r="L5" s="5"/>
      <c r="M5" s="5"/>
      <c r="N5" s="5"/>
    </row>
    <row r="6" customFormat="false" ht="23.85" hidden="false" customHeight="false" outlineLevel="0" collapsed="false">
      <c r="A6" s="11" t="s">
        <v>7</v>
      </c>
      <c r="B6" s="12" t="s">
        <v>8</v>
      </c>
      <c r="C6" s="13" t="s">
        <v>9</v>
      </c>
      <c r="D6" s="13" t="s">
        <v>10</v>
      </c>
      <c r="E6" s="14"/>
      <c r="F6" s="15" t="s">
        <v>3</v>
      </c>
      <c r="G6" s="15" t="s">
        <v>11</v>
      </c>
      <c r="H6" s="16"/>
      <c r="I6" s="16"/>
      <c r="J6" s="16"/>
      <c r="K6" s="16"/>
      <c r="L6" s="16"/>
      <c r="M6" s="16"/>
      <c r="N6" s="16"/>
    </row>
    <row r="7" customFormat="false" ht="12.75" hidden="false" customHeight="true" outlineLevel="0" collapsed="false">
      <c r="A7" s="17" t="n">
        <v>44530</v>
      </c>
      <c r="B7" s="18" t="n">
        <v>0</v>
      </c>
      <c r="C7" s="18" t="n">
        <v>0</v>
      </c>
      <c r="D7" s="19"/>
      <c r="E7" s="20"/>
      <c r="F7" s="21"/>
      <c r="G7" s="22"/>
      <c r="H7" s="5"/>
      <c r="I7" s="5"/>
      <c r="J7" s="5"/>
      <c r="K7" s="5"/>
      <c r="L7" s="5"/>
      <c r="M7" s="5"/>
      <c r="N7" s="5"/>
    </row>
    <row r="8" customFormat="false" ht="12.75" hidden="false" customHeight="true" outlineLevel="0" collapsed="false">
      <c r="A8" s="17" t="n">
        <v>44531</v>
      </c>
      <c r="B8" s="18" t="n">
        <v>980.16</v>
      </c>
      <c r="C8" s="18" t="n">
        <v>980.16</v>
      </c>
      <c r="D8" s="19" t="n">
        <f aca="false">IF(B7&lt;&gt;"",(B8-(B7+C8))/(B7+C8)*100,0)</f>
        <v>0</v>
      </c>
      <c r="E8" s="20" t="n">
        <f aca="false">1+D8/100</f>
        <v>1</v>
      </c>
      <c r="F8" s="21" t="n">
        <f aca="false">ROUNDUP((PRODUCT($E$8:E8)-1),4)</f>
        <v>0</v>
      </c>
      <c r="G8" s="22" t="n">
        <f aca="false">((1+(ROUNDUP(F8*100,2))/100)^(365.25/(A8-$A$8+1))-1)</f>
        <v>0</v>
      </c>
      <c r="H8" s="5"/>
      <c r="I8" s="5"/>
      <c r="J8" s="5"/>
      <c r="K8" s="5"/>
      <c r="L8" s="5"/>
      <c r="M8" s="5"/>
      <c r="N8" s="5"/>
    </row>
    <row r="9" customFormat="false" ht="12.75" hidden="false" customHeight="true" outlineLevel="0" collapsed="false">
      <c r="A9" s="17" t="n">
        <v>44532</v>
      </c>
      <c r="B9" s="18" t="n">
        <v>1292.772</v>
      </c>
      <c r="C9" s="18" t="n">
        <v>298.332</v>
      </c>
      <c r="D9" s="19" t="n">
        <f aca="false">IF(B8&lt;&gt;"",(B9-(B8+C9))/(B8+C9)*100,0)</f>
        <v>1.11694089599307</v>
      </c>
      <c r="E9" s="20" t="n">
        <f aca="false">1+D9/100</f>
        <v>1.01116940895993</v>
      </c>
      <c r="F9" s="21" t="n">
        <f aca="false">ROUNDUP((PRODUCT($E$8:E9)-1),4)</f>
        <v>0.0112</v>
      </c>
      <c r="G9" s="22" t="n">
        <f aca="false">((1+(ROUNDUP(F9*100,2))/100)^(365.25/(A9-$A$8+1))-1)</f>
        <v>6.64483741993643</v>
      </c>
      <c r="H9" s="5"/>
      <c r="I9" s="5"/>
      <c r="J9" s="5"/>
      <c r="K9" s="5"/>
      <c r="L9" s="5"/>
      <c r="M9" s="5"/>
      <c r="N9" s="5"/>
    </row>
    <row r="10" customFormat="false" ht="12.75" hidden="false" customHeight="true" outlineLevel="0" collapsed="false">
      <c r="A10" s="17" t="n">
        <v>44533</v>
      </c>
      <c r="B10" s="18" t="n">
        <v>1279.616</v>
      </c>
      <c r="C10" s="18" t="n">
        <v>0</v>
      </c>
      <c r="D10" s="19" t="n">
        <f aca="false">IF(B9&lt;&gt;"",(B10-(B9+C10))/(B9+C10)*100,0)</f>
        <v>-1.01765817947789</v>
      </c>
      <c r="E10" s="20" t="n">
        <f aca="false">1+D10/100</f>
        <v>0.989823418205221</v>
      </c>
      <c r="F10" s="21" t="n">
        <f aca="false">ROUNDUP((PRODUCT($E$8:E10)-1),4)</f>
        <v>0.0009</v>
      </c>
      <c r="G10" s="22" t="n">
        <f aca="false">((1+(ROUNDUP(F10*100,2))/100)^(365.25/(A10-$A$8+1))-1)</f>
        <v>0.11574876853406</v>
      </c>
      <c r="H10" s="5"/>
      <c r="I10" s="5"/>
      <c r="J10" s="5"/>
      <c r="K10" s="5"/>
      <c r="L10" s="5"/>
      <c r="M10" s="5"/>
      <c r="N10" s="5"/>
    </row>
    <row r="11" customFormat="false" ht="12.75" hidden="false" customHeight="true" outlineLevel="0" collapsed="false">
      <c r="A11" s="17" t="n">
        <v>44534</v>
      </c>
      <c r="B11" s="18" t="n">
        <v>1279.616</v>
      </c>
      <c r="C11" s="18" t="n">
        <v>0</v>
      </c>
      <c r="D11" s="19" t="n">
        <f aca="false">IF(B10&lt;&gt;"",(B11-(B10+C11))/(B10+C11)*100,0)</f>
        <v>0</v>
      </c>
      <c r="E11" s="20" t="n">
        <f aca="false">1+D11/100</f>
        <v>1</v>
      </c>
      <c r="F11" s="21" t="n">
        <f aca="false">ROUNDUP((PRODUCT($E$8:E11)-1),4)</f>
        <v>0.0009</v>
      </c>
      <c r="G11" s="22" t="n">
        <f aca="false">((1+(ROUNDUP(F11*100,2))/100)^(365.25/(A11-$A$8+1))-1)</f>
        <v>0.0856124422120834</v>
      </c>
      <c r="H11" s="5"/>
      <c r="I11" s="5"/>
      <c r="J11" s="5"/>
      <c r="K11" s="5"/>
      <c r="L11" s="5"/>
      <c r="M11" s="5"/>
      <c r="N11" s="5"/>
    </row>
    <row r="12" customFormat="false" ht="12.75" hidden="false" customHeight="true" outlineLevel="0" collapsed="false">
      <c r="A12" s="17" t="n">
        <v>44535</v>
      </c>
      <c r="B12" s="18" t="n">
        <v>1279.616</v>
      </c>
      <c r="C12" s="18" t="n">
        <v>0</v>
      </c>
      <c r="D12" s="19" t="n">
        <f aca="false">IF(B11&lt;&gt;"",(B12-(B11+C12))/(B11+C12)*100,0)</f>
        <v>0</v>
      </c>
      <c r="E12" s="20" t="n">
        <f aca="false">1+D12/100</f>
        <v>1</v>
      </c>
      <c r="F12" s="21" t="n">
        <f aca="false">ROUNDUP((PRODUCT($E$8:E12)-1),4)</f>
        <v>0.0009</v>
      </c>
      <c r="G12" s="22" t="n">
        <f aca="false">((1+(ROUNDUP(F12*100,2))/100)^(365.25/(A12-$A$8+1))-1)</f>
        <v>0.0679227777957727</v>
      </c>
      <c r="H12" s="5"/>
      <c r="I12" s="5"/>
      <c r="J12" s="5"/>
      <c r="K12" s="5"/>
      <c r="L12" s="5"/>
      <c r="M12" s="5"/>
      <c r="N12" s="5"/>
    </row>
    <row r="13" customFormat="false" ht="12.75" hidden="false" customHeight="true" outlineLevel="0" collapsed="false">
      <c r="A13" s="17" t="n">
        <v>44536</v>
      </c>
      <c r="B13" s="18" t="n">
        <v>1293.968</v>
      </c>
      <c r="C13" s="18" t="n">
        <v>0</v>
      </c>
      <c r="D13" s="19" t="n">
        <f aca="false">IF(B12&lt;&gt;"",(B13-(B12+C13))/(B12+C13)*100,0)</f>
        <v>1.12158647594279</v>
      </c>
      <c r="E13" s="20" t="n">
        <f aca="false">1+D13/100</f>
        <v>1.01121586475943</v>
      </c>
      <c r="F13" s="21" t="n">
        <f aca="false">ROUNDUP((PRODUCT($E$8:E13)-1),4)</f>
        <v>0.0122</v>
      </c>
      <c r="G13" s="22" t="n">
        <f aca="false">((1+(ROUNDUP(F13*100,2))/100)^(365.25/(A13-$A$8+1))-1)</f>
        <v>1.09212688153647</v>
      </c>
      <c r="H13" s="5"/>
      <c r="I13" s="5"/>
      <c r="J13" s="5"/>
      <c r="K13" s="5"/>
      <c r="L13" s="5"/>
      <c r="M13" s="5"/>
      <c r="N13" s="5"/>
    </row>
    <row r="14" customFormat="false" ht="12.75" hidden="false" customHeight="true" outlineLevel="0" collapsed="false">
      <c r="A14" s="17" t="n">
        <v>44537</v>
      </c>
      <c r="B14" s="18" t="n">
        <v>1398.32</v>
      </c>
      <c r="C14" s="18" t="n">
        <v>0</v>
      </c>
      <c r="D14" s="19" t="n">
        <f aca="false">IF(B13&lt;&gt;"",(B14-(B13+C14))/(B13+C14)*100,0)</f>
        <v>8.06449618537706</v>
      </c>
      <c r="E14" s="20" t="n">
        <f aca="false">1+D14/100</f>
        <v>1.08064496185377</v>
      </c>
      <c r="F14" s="21" t="n">
        <f aca="false">ROUNDUP((PRODUCT($E$8:E14)-1),4)</f>
        <v>0.0938</v>
      </c>
      <c r="G14" s="22" t="n">
        <f aca="false">((1+(ROUNDUP(F14*100,2))/100)^(365.25/(A14-$A$8+1))-1)</f>
        <v>106.578377470887</v>
      </c>
      <c r="H14" s="5"/>
      <c r="I14" s="5"/>
      <c r="J14" s="5"/>
      <c r="K14" s="5"/>
      <c r="L14" s="5"/>
      <c r="M14" s="5"/>
      <c r="N14" s="5"/>
    </row>
    <row r="15" customFormat="false" ht="12.75" hidden="false" customHeight="true" outlineLevel="0" collapsed="false">
      <c r="A15" s="17" t="n">
        <v>44538</v>
      </c>
      <c r="B15" s="18" t="n">
        <v>1404.095</v>
      </c>
      <c r="C15" s="18" t="n">
        <v>0</v>
      </c>
      <c r="D15" s="19" t="n">
        <f aca="false">IF(B14&lt;&gt;"",(B15-(B14+C15))/(B14+C15)*100,0)</f>
        <v>0.412995594713663</v>
      </c>
      <c r="E15" s="20" t="n">
        <f aca="false">1+D15/100</f>
        <v>1.00412995594714</v>
      </c>
      <c r="F15" s="21" t="n">
        <f aca="false">ROUNDUP((PRODUCT($E$8:E15)-1),4)</f>
        <v>0.0983</v>
      </c>
      <c r="G15" s="22" t="n">
        <f aca="false">((1+(ROUNDUP(F15*100,2))/100)^(365.25/(A15-$A$8+1))-1)</f>
        <v>71.3048463462409</v>
      </c>
      <c r="H15" s="5"/>
      <c r="I15" s="5"/>
      <c r="J15" s="5"/>
      <c r="K15" s="5"/>
      <c r="L15" s="5"/>
      <c r="M15" s="5"/>
      <c r="N15" s="5"/>
    </row>
    <row r="16" customFormat="false" ht="12.75" hidden="false" customHeight="true" outlineLevel="0" collapsed="false">
      <c r="A16" s="17" t="n">
        <v>44539</v>
      </c>
      <c r="B16" s="18" t="n">
        <v>1391.94</v>
      </c>
      <c r="C16" s="18" t="n">
        <v>0</v>
      </c>
      <c r="D16" s="19" t="n">
        <f aca="false">IF(B15&lt;&gt;"",(B16-(B15+C16))/(B15+C16)*100,0)</f>
        <v>-0.865682165380546</v>
      </c>
      <c r="E16" s="20" t="n">
        <f aca="false">1+D16/100</f>
        <v>0.991343178346195</v>
      </c>
      <c r="F16" s="21" t="n">
        <f aca="false">ROUNDUP((PRODUCT($E$8:E16)-1),4)</f>
        <v>0.0888</v>
      </c>
      <c r="G16" s="22" t="n">
        <f aca="false">((1+(ROUNDUP(F16*100,2))/100)^(365.25/(A16-$A$8+1))-1)</f>
        <v>30.5847579670072</v>
      </c>
      <c r="H16" s="5"/>
      <c r="I16" s="5"/>
      <c r="J16" s="5"/>
      <c r="K16" s="5"/>
      <c r="L16" s="5"/>
      <c r="M16" s="5"/>
      <c r="N16" s="5"/>
    </row>
    <row r="17" customFormat="false" ht="12.75" hidden="false" customHeight="true" outlineLevel="0" collapsed="false">
      <c r="A17" s="17" t="n">
        <v>44540</v>
      </c>
      <c r="B17" s="18" t="n">
        <v>1403.82</v>
      </c>
      <c r="C17" s="18" t="n">
        <v>0</v>
      </c>
      <c r="D17" s="19" t="n">
        <f aca="false">IF(B16&lt;&gt;"",(B17-(B16+C17))/(B16+C17)*100,0)</f>
        <v>0.853485064011388</v>
      </c>
      <c r="E17" s="20" t="n">
        <f aca="false">1+D17/100</f>
        <v>1.00853485064011</v>
      </c>
      <c r="F17" s="21" t="n">
        <f aca="false">ROUNDUP((PRODUCT($E$8:E17)-1),4)</f>
        <v>0.0981</v>
      </c>
      <c r="G17" s="22" t="n">
        <f aca="false">((1+(ROUNDUP(F17*100,2))/100)^(365.25/(A17-$A$8+1))-1)</f>
        <v>29.510202397843</v>
      </c>
      <c r="H17" s="5"/>
      <c r="I17" s="5"/>
      <c r="J17" s="5"/>
      <c r="K17" s="5"/>
      <c r="L17" s="5"/>
      <c r="M17" s="5"/>
      <c r="N17" s="5"/>
    </row>
    <row r="18" customFormat="false" ht="12.75" hidden="false" customHeight="true" outlineLevel="0" collapsed="false">
      <c r="A18" s="17" t="n">
        <v>44541</v>
      </c>
      <c r="B18" s="18" t="n">
        <v>1403.82</v>
      </c>
      <c r="C18" s="18" t="n">
        <v>0</v>
      </c>
      <c r="D18" s="19" t="n">
        <f aca="false">IF(B17&lt;&gt;"",(B18-(B17+C18))/(B17+C18)*100,0)</f>
        <v>0</v>
      </c>
      <c r="E18" s="20" t="n">
        <f aca="false">1+D18/100</f>
        <v>1</v>
      </c>
      <c r="F18" s="21" t="n">
        <f aca="false">ROUNDUP((PRODUCT($E$8:E18)-1),4)</f>
        <v>0.0981</v>
      </c>
      <c r="G18" s="22" t="n">
        <f aca="false">((1+(ROUNDUP(F18*100,2))/100)^(365.25/(A18-$A$8+1))-1)</f>
        <v>21.3612220970558</v>
      </c>
      <c r="H18" s="5"/>
      <c r="I18" s="5"/>
      <c r="J18" s="5"/>
      <c r="K18" s="5"/>
      <c r="L18" s="5"/>
      <c r="M18" s="5"/>
      <c r="N18" s="5"/>
    </row>
    <row r="19" customFormat="false" ht="12.75" hidden="false" customHeight="true" outlineLevel="0" collapsed="false">
      <c r="A19" s="17" t="n">
        <v>44542</v>
      </c>
      <c r="B19" s="18" t="n">
        <v>1556.964</v>
      </c>
      <c r="C19" s="18" t="n">
        <v>153.144</v>
      </c>
      <c r="D19" s="19" t="n">
        <f aca="false">IF(B18&lt;&gt;"",(B19-(B18+C19))/(B18+C19)*100,0)</f>
        <v>0</v>
      </c>
      <c r="E19" s="20" t="n">
        <f aca="false">1+D19/100</f>
        <v>1</v>
      </c>
      <c r="F19" s="21" t="n">
        <f aca="false">ROUNDUP((PRODUCT($E$8:E19)-1),4)</f>
        <v>0.0981</v>
      </c>
      <c r="G19" s="22" t="n">
        <f aca="false">((1+(ROUNDUP(F19*100,2))/100)^(365.25/(A19-$A$8+1))-1)</f>
        <v>16.2598721289016</v>
      </c>
      <c r="H19" s="5"/>
      <c r="I19" s="5"/>
      <c r="J19" s="5"/>
      <c r="K19" s="5"/>
      <c r="L19" s="5"/>
      <c r="M19" s="5"/>
      <c r="N19" s="5"/>
    </row>
    <row r="20" customFormat="false" ht="12.75" hidden="false" customHeight="true" outlineLevel="0" collapsed="false">
      <c r="A20" s="17" t="n">
        <v>44543</v>
      </c>
      <c r="B20" s="18" t="n">
        <v>1542.568</v>
      </c>
      <c r="C20" s="18" t="n">
        <v>0</v>
      </c>
      <c r="D20" s="19" t="n">
        <f aca="false">IF(B19&lt;&gt;"",(B20-(B19+C20))/(B19+C20)*100,0)</f>
        <v>-0.924619965522643</v>
      </c>
      <c r="E20" s="20" t="n">
        <f aca="false">1+D20/100</f>
        <v>0.990753800344774</v>
      </c>
      <c r="F20" s="21" t="n">
        <f aca="false">ROUNDUP((PRODUCT($E$8:E20)-1),4)</f>
        <v>0.0879</v>
      </c>
      <c r="G20" s="22" t="n">
        <f aca="false">((1+(ROUNDUP(F20*100,2))/100)^(365.25/(A20-$A$8+1))-1)</f>
        <v>9.66619501907486</v>
      </c>
      <c r="H20" s="5"/>
      <c r="I20" s="5"/>
      <c r="J20" s="5"/>
      <c r="K20" s="5"/>
      <c r="L20" s="5"/>
      <c r="M20" s="5"/>
      <c r="N20" s="5"/>
    </row>
    <row r="21" customFormat="false" ht="12.75" hidden="false" customHeight="true" outlineLevel="0" collapsed="false">
      <c r="A21" s="17" t="n">
        <v>44544</v>
      </c>
      <c r="B21" s="18" t="n">
        <v>1530.246</v>
      </c>
      <c r="C21" s="18" t="n">
        <v>0</v>
      </c>
      <c r="D21" s="19" t="n">
        <f aca="false">IF(B20&lt;&gt;"",(B21-(B20+C21))/(B20+C21)*100,0)</f>
        <v>-0.798797848782039</v>
      </c>
      <c r="E21" s="20" t="n">
        <f aca="false">1+D21/100</f>
        <v>0.99201202151218</v>
      </c>
      <c r="F21" s="21" t="n">
        <f aca="false">ROUNDUP((PRODUCT($E$8:E21)-1),4)</f>
        <v>0.0792</v>
      </c>
      <c r="G21" s="22" t="n">
        <f aca="false">((1+(ROUNDUP(F21*100,2))/100)^(365.25/(A21-$A$8+1))-1)</f>
        <v>6.30475885095772</v>
      </c>
      <c r="H21" s="5"/>
      <c r="I21" s="5"/>
      <c r="J21" s="5"/>
      <c r="K21" s="5"/>
      <c r="L21" s="5"/>
      <c r="M21" s="5"/>
      <c r="N21" s="5"/>
    </row>
    <row r="22" customFormat="false" ht="12.75" hidden="false" customHeight="true" outlineLevel="0" collapsed="false">
      <c r="A22" s="17" t="n">
        <v>44545</v>
      </c>
      <c r="B22" s="18" t="n">
        <v>1555.927</v>
      </c>
      <c r="C22" s="18" t="n">
        <v>0</v>
      </c>
      <c r="D22" s="19" t="n">
        <f aca="false">IF(B21&lt;&gt;"",(B22-(B21+C22))/(B21+C22)*100,0)</f>
        <v>1.67822689946586</v>
      </c>
      <c r="E22" s="20" t="n">
        <f aca="false">1+D22/100</f>
        <v>1.01678226899466</v>
      </c>
      <c r="F22" s="21" t="n">
        <f aca="false">ROUNDUP((PRODUCT($E$8:E22)-1),4)</f>
        <v>0.0973</v>
      </c>
      <c r="G22" s="22" t="n">
        <f aca="false">((1+(ROUNDUP(F22*100,2))/100)^(365.25/(A22-$A$8+1))-1)</f>
        <v>8.59230509357399</v>
      </c>
      <c r="H22" s="5"/>
      <c r="I22" s="5"/>
      <c r="J22" s="5"/>
      <c r="K22" s="5"/>
      <c r="L22" s="5"/>
      <c r="M22" s="5"/>
      <c r="N22" s="5"/>
    </row>
    <row r="23" customFormat="false" ht="12.75" hidden="false" customHeight="true" outlineLevel="0" collapsed="false">
      <c r="A23" s="17" t="n">
        <v>44546</v>
      </c>
      <c r="B23" s="18" t="n">
        <v>1540.006</v>
      </c>
      <c r="C23" s="18" t="n">
        <v>0</v>
      </c>
      <c r="D23" s="19" t="n">
        <f aca="false">IF(B22&lt;&gt;"",(B23-(B22+C23))/(B22+C23)*100,0)</f>
        <v>-1.02324852001413</v>
      </c>
      <c r="E23" s="20" t="n">
        <f aca="false">1+D23/100</f>
        <v>0.989767514799859</v>
      </c>
      <c r="F23" s="21" t="n">
        <f aca="false">ROUNDUP((PRODUCT($E$8:E23)-1),4)</f>
        <v>0.0861</v>
      </c>
      <c r="G23" s="22" t="n">
        <f aca="false">((1+(ROUNDUP(F23*100,2))/100)^(365.25/(A23-$A$8+1))-1)</f>
        <v>5.58931987677167</v>
      </c>
      <c r="H23" s="5"/>
      <c r="I23" s="5"/>
      <c r="J23" s="5"/>
      <c r="K23" s="5"/>
      <c r="L23" s="5"/>
      <c r="M23" s="5"/>
      <c r="N23" s="5"/>
    </row>
    <row r="24" customFormat="false" ht="12.75" hidden="false" customHeight="true" outlineLevel="0" collapsed="false">
      <c r="A24" s="17" t="n">
        <v>44547</v>
      </c>
      <c r="B24" s="18" t="n">
        <v>1577.016</v>
      </c>
      <c r="C24" s="18" t="n">
        <v>50.064</v>
      </c>
      <c r="D24" s="19" t="n">
        <f aca="false">IF(B23&lt;&gt;"",(B24-(B23+C24))/(B23+C24)*100,0)</f>
        <v>-0.820970145968408</v>
      </c>
      <c r="E24" s="20" t="n">
        <f aca="false">1+D24/100</f>
        <v>0.991790298540316</v>
      </c>
      <c r="F24" s="21" t="n">
        <f aca="false">ROUNDUP((PRODUCT($E$8:E24)-1),4)</f>
        <v>0.0772</v>
      </c>
      <c r="G24" s="22" t="n">
        <f aca="false">((1+(ROUNDUP(F24*100,2))/100)^(365.25/(A24-$A$8+1))-1)</f>
        <v>3.94192859022838</v>
      </c>
      <c r="H24" s="5"/>
      <c r="I24" s="5"/>
      <c r="J24" s="5"/>
      <c r="K24" s="5"/>
      <c r="L24" s="5"/>
      <c r="M24" s="5"/>
      <c r="N24" s="5"/>
    </row>
    <row r="25" customFormat="false" ht="12.75" hidden="false" customHeight="true" outlineLevel="0" collapsed="false">
      <c r="A25" s="17" t="n">
        <v>44548</v>
      </c>
      <c r="B25" s="18" t="n">
        <v>1577.016</v>
      </c>
      <c r="C25" s="18" t="n">
        <v>0</v>
      </c>
      <c r="D25" s="19" t="n">
        <f aca="false">IF(B24&lt;&gt;"",(B25-(B24+C25))/(B24+C25)*100,0)</f>
        <v>0</v>
      </c>
      <c r="E25" s="20" t="n">
        <f aca="false">1+D25/100</f>
        <v>1</v>
      </c>
      <c r="F25" s="21" t="n">
        <f aca="false">ROUNDUP((PRODUCT($E$8:E25)-1),4)</f>
        <v>0.0772</v>
      </c>
      <c r="G25" s="22" t="n">
        <f aca="false">((1+(ROUNDUP(F25*100,2))/100)^(365.25/(A25-$A$8+1))-1)</f>
        <v>3.52216768257988</v>
      </c>
      <c r="H25" s="5"/>
      <c r="I25" s="5"/>
      <c r="J25" s="5"/>
      <c r="K25" s="5"/>
      <c r="L25" s="5"/>
      <c r="M25" s="5"/>
      <c r="N25" s="5"/>
    </row>
    <row r="26" customFormat="false" ht="12.75" hidden="false" customHeight="true" outlineLevel="0" collapsed="false">
      <c r="A26" s="17" t="n">
        <v>44549</v>
      </c>
      <c r="B26" s="18" t="n">
        <v>1577.016</v>
      </c>
      <c r="C26" s="18" t="n">
        <v>0</v>
      </c>
      <c r="D26" s="19" t="n">
        <f aca="false">IF(B25&lt;&gt;"",(B26-(B25+C26))/(B25+C26)*100,0)</f>
        <v>0</v>
      </c>
      <c r="E26" s="20" t="n">
        <f aca="false">1+D26/100</f>
        <v>1</v>
      </c>
      <c r="F26" s="21" t="n">
        <f aca="false">ROUNDUP((PRODUCT($E$8:E26)-1),4)</f>
        <v>0.0772</v>
      </c>
      <c r="G26" s="22" t="n">
        <f aca="false">((1+(ROUNDUP(F26*100,2))/100)^(365.25/(A26-$A$8+1))-1)</f>
        <v>3.17690629541804</v>
      </c>
      <c r="H26" s="5"/>
      <c r="I26" s="5"/>
      <c r="J26" s="5"/>
      <c r="K26" s="5"/>
      <c r="L26" s="5"/>
      <c r="M26" s="5"/>
      <c r="N26" s="5"/>
    </row>
    <row r="27" customFormat="false" ht="12.75" hidden="false" customHeight="true" outlineLevel="0" collapsed="false">
      <c r="A27" s="17" t="n">
        <v>44550</v>
      </c>
      <c r="B27" s="18" t="n">
        <v>1558.62</v>
      </c>
      <c r="C27" s="18" t="n">
        <v>0</v>
      </c>
      <c r="D27" s="19" t="n">
        <f aca="false">IF(B26&lt;&gt;"",(B27-(B26+C27))/(B26+C27)*100,0)</f>
        <v>-1.16650687120487</v>
      </c>
      <c r="E27" s="20" t="n">
        <f aca="false">1+D27/100</f>
        <v>0.988334931287951</v>
      </c>
      <c r="F27" s="21" t="n">
        <f aca="false">ROUNDUP((PRODUCT($E$8:E27)-1),4)</f>
        <v>0.0646</v>
      </c>
      <c r="G27" s="22" t="n">
        <f aca="false">((1+(ROUNDUP(F27*100,2))/100)^(365.25/(A27-$A$8+1))-1)</f>
        <v>2.13684283120248</v>
      </c>
      <c r="H27" s="5"/>
      <c r="I27" s="5"/>
      <c r="J27" s="5"/>
      <c r="K27" s="5"/>
      <c r="L27" s="5"/>
      <c r="M27" s="5"/>
      <c r="N27" s="5"/>
    </row>
    <row r="28" customFormat="false" ht="12.75" hidden="false" customHeight="true" outlineLevel="0" collapsed="false">
      <c r="A28" s="17" t="n">
        <v>44551</v>
      </c>
      <c r="B28" s="18" t="n">
        <v>1587.285</v>
      </c>
      <c r="C28" s="18" t="n">
        <v>0</v>
      </c>
      <c r="D28" s="19" t="n">
        <f aca="false">IF(B27&lt;&gt;"",(B28-(B27+C28))/(B27+C28)*100,0)</f>
        <v>1.83912691996768</v>
      </c>
      <c r="E28" s="20" t="n">
        <f aca="false">1+D28/100</f>
        <v>1.01839126919968</v>
      </c>
      <c r="F28" s="21" t="n">
        <f aca="false">ROUNDUP((PRODUCT($E$8:E28)-1),4)</f>
        <v>0.0842</v>
      </c>
      <c r="G28" s="22" t="n">
        <f aca="false">((1+(ROUNDUP(F28*100,2))/100)^(365.25/(A28-$A$8+1))-1)</f>
        <v>3.07993110751246</v>
      </c>
      <c r="H28" s="5"/>
      <c r="I28" s="5"/>
      <c r="J28" s="5"/>
      <c r="K28" s="5"/>
      <c r="L28" s="5"/>
      <c r="M28" s="5"/>
      <c r="N28" s="5"/>
    </row>
    <row r="29" customFormat="false" ht="12.75" hidden="false" customHeight="true" outlineLevel="0" collapsed="false">
      <c r="A29" s="17" t="n">
        <v>44552</v>
      </c>
      <c r="B29" s="18" t="n">
        <v>1679.502</v>
      </c>
      <c r="C29" s="18" t="n">
        <v>0</v>
      </c>
      <c r="D29" s="19" t="n">
        <f aca="false">IF(B28&lt;&gt;"",(B29-(B28+C29))/(B28+C29)*100,0)</f>
        <v>5.80973171169638</v>
      </c>
      <c r="E29" s="20" t="n">
        <f aca="false">1+D29/100</f>
        <v>1.05809731711696</v>
      </c>
      <c r="F29" s="21" t="n">
        <f aca="false">ROUNDUP((PRODUCT($E$8:E29)-1),4)</f>
        <v>0.1472</v>
      </c>
      <c r="G29" s="22" t="n">
        <f aca="false">((1+(ROUNDUP(F29*100,2))/100)^(365.25/(A29-$A$8+1))-1)</f>
        <v>8.77564089827653</v>
      </c>
      <c r="H29" s="5"/>
      <c r="I29" s="5"/>
      <c r="J29" s="5"/>
      <c r="K29" s="5"/>
      <c r="L29" s="5"/>
      <c r="M29" s="5"/>
      <c r="N29" s="5"/>
    </row>
    <row r="30" customFormat="false" ht="12.75" hidden="false" customHeight="true" outlineLevel="0" collapsed="false">
      <c r="A30" s="17" t="n">
        <v>44553</v>
      </c>
      <c r="B30" s="18" t="n">
        <v>1690.128</v>
      </c>
      <c r="C30" s="18" t="n">
        <v>0</v>
      </c>
      <c r="D30" s="19" t="n">
        <f aca="false">IF(B29&lt;&gt;"",(B30-(B29+C30))/(B29+C30)*100,0)</f>
        <v>0.632687546665617</v>
      </c>
      <c r="E30" s="20" t="n">
        <f aca="false">1+D30/100</f>
        <v>1.00632687546666</v>
      </c>
      <c r="F30" s="21" t="n">
        <f aca="false">ROUNDUP((PRODUCT($E$8:E30)-1),4)</f>
        <v>0.1545</v>
      </c>
      <c r="G30" s="22" t="n">
        <f aca="false">((1+(ROUNDUP(F30*100,2))/100)^(365.25/(A30-$A$8+1))-1)</f>
        <v>8.79135622963618</v>
      </c>
      <c r="H30" s="5"/>
      <c r="I30" s="5"/>
      <c r="J30" s="5"/>
      <c r="K30" s="5"/>
      <c r="L30" s="5"/>
      <c r="M30" s="5"/>
      <c r="N30" s="5"/>
    </row>
    <row r="31" customFormat="false" ht="12.75" hidden="false" customHeight="true" outlineLevel="0" collapsed="false">
      <c r="A31" s="17" t="n">
        <v>44554</v>
      </c>
      <c r="B31" s="18" t="n">
        <v>1690.128</v>
      </c>
      <c r="C31" s="18" t="n">
        <v>0</v>
      </c>
      <c r="D31" s="19" t="n">
        <f aca="false">IF(B30&lt;&gt;"",(B31-(B30+C31))/(B30+C31)*100,0)</f>
        <v>0</v>
      </c>
      <c r="E31" s="20" t="n">
        <f aca="false">1+D31/100</f>
        <v>1</v>
      </c>
      <c r="F31" s="21" t="n">
        <f aca="false">ROUNDUP((PRODUCT($E$8:E31)-1),4)</f>
        <v>0.1545</v>
      </c>
      <c r="G31" s="22" t="n">
        <f aca="false">((1+(ROUNDUP(F31*100,2))/100)^(365.25/(A31-$A$8+1))-1)</f>
        <v>7.90343787247013</v>
      </c>
      <c r="H31" s="5"/>
      <c r="I31" s="5"/>
      <c r="J31" s="5"/>
      <c r="K31" s="5"/>
      <c r="L31" s="5"/>
      <c r="M31" s="5"/>
      <c r="N31" s="5"/>
    </row>
    <row r="32" customFormat="false" ht="12.75" hidden="false" customHeight="true" outlineLevel="0" collapsed="false">
      <c r="A32" s="17" t="n">
        <v>44555</v>
      </c>
      <c r="B32" s="18" t="n">
        <v>1690.128</v>
      </c>
      <c r="C32" s="18" t="n">
        <v>0</v>
      </c>
      <c r="D32" s="19" t="n">
        <f aca="false">IF(B31&lt;&gt;"",(B32-(B31+C32))/(B31+C32)*100,0)</f>
        <v>0</v>
      </c>
      <c r="E32" s="20" t="n">
        <f aca="false">1+D32/100</f>
        <v>1</v>
      </c>
      <c r="F32" s="21" t="n">
        <f aca="false">ROUNDUP((PRODUCT($E$8:E32)-1),4)</f>
        <v>0.1545</v>
      </c>
      <c r="G32" s="22" t="n">
        <f aca="false">((1+(ROUNDUP(F32*100,2))/100)^(365.25/(A32-$A$8+1))-1)</f>
        <v>7.15784450889226</v>
      </c>
      <c r="H32" s="5"/>
      <c r="I32" s="5"/>
      <c r="J32" s="5"/>
      <c r="K32" s="5"/>
      <c r="L32" s="5"/>
      <c r="M32" s="5"/>
      <c r="N32" s="5"/>
    </row>
    <row r="33" customFormat="false" ht="12.75" hidden="false" customHeight="true" outlineLevel="0" collapsed="false">
      <c r="A33" s="17" t="n">
        <v>44556</v>
      </c>
      <c r="B33" s="18" t="n">
        <v>1690.128</v>
      </c>
      <c r="C33" s="18" t="n">
        <v>0</v>
      </c>
      <c r="D33" s="19" t="n">
        <f aca="false">IF(B32&lt;&gt;"",(B33-(B32+C33))/(B32+C33)*100,0)</f>
        <v>0</v>
      </c>
      <c r="E33" s="20" t="n">
        <f aca="false">1+D33/100</f>
        <v>1</v>
      </c>
      <c r="F33" s="21" t="n">
        <f aca="false">ROUNDUP((PRODUCT($E$8:E33)-1),4)</f>
        <v>0.1545</v>
      </c>
      <c r="G33" s="22" t="n">
        <f aca="false">((1+(ROUNDUP(F33*100,2))/100)^(365.25/(A33-$A$8+1))-1)</f>
        <v>6.52514426213772</v>
      </c>
      <c r="H33" s="5"/>
      <c r="I33" s="5"/>
      <c r="J33" s="5"/>
      <c r="K33" s="5"/>
      <c r="L33" s="5"/>
      <c r="M33" s="5"/>
      <c r="N33" s="5"/>
    </row>
    <row r="34" customFormat="false" ht="12.75" hidden="false" customHeight="true" outlineLevel="0" collapsed="false">
      <c r="A34" s="17" t="n">
        <v>44557</v>
      </c>
      <c r="B34" s="18" t="n">
        <v>1690.128</v>
      </c>
      <c r="C34" s="18" t="n">
        <v>0</v>
      </c>
      <c r="D34" s="19" t="n">
        <f aca="false">IF(B33&lt;&gt;"",(B34-(B33+C34))/(B33+C34)*100,0)</f>
        <v>0</v>
      </c>
      <c r="E34" s="20" t="n">
        <f aca="false">1+D34/100</f>
        <v>1</v>
      </c>
      <c r="F34" s="21" t="n">
        <f aca="false">ROUNDUP((PRODUCT($E$8:E34)-1),4)</f>
        <v>0.1545</v>
      </c>
      <c r="G34" s="22" t="n">
        <f aca="false">((1+(ROUNDUP(F34*100,2))/100)^(365.25/(A34-$A$8+1))-1)</f>
        <v>5.98314914674613</v>
      </c>
      <c r="H34" s="5"/>
      <c r="I34" s="5"/>
      <c r="J34" s="5"/>
      <c r="K34" s="5"/>
      <c r="L34" s="5"/>
      <c r="M34" s="5"/>
      <c r="N34" s="5"/>
    </row>
    <row r="35" customFormat="false" ht="12.75" hidden="false" customHeight="true" outlineLevel="0" collapsed="false">
      <c r="A35" s="17" t="n">
        <v>44558</v>
      </c>
      <c r="B35" s="18" t="n">
        <v>1690.128</v>
      </c>
      <c r="C35" s="18" t="n">
        <v>0</v>
      </c>
      <c r="D35" s="19" t="n">
        <f aca="false">IF(B34&lt;&gt;"",(B35-(B34+C35))/(B34+C35)*100,0)</f>
        <v>0</v>
      </c>
      <c r="E35" s="20" t="n">
        <f aca="false">1+D35/100</f>
        <v>1</v>
      </c>
      <c r="F35" s="21" t="n">
        <f aca="false">ROUNDUP((PRODUCT($E$8:E35)-1),4)</f>
        <v>0.1545</v>
      </c>
      <c r="G35" s="22" t="n">
        <f aca="false">((1+(ROUNDUP(F35*100,2))/100)^(365.25/(A35-$A$8+1))-1)</f>
        <v>5.51488310864716</v>
      </c>
      <c r="H35" s="5"/>
      <c r="I35" s="5"/>
      <c r="J35" s="5"/>
      <c r="K35" s="5"/>
      <c r="L35" s="5"/>
      <c r="M35" s="5"/>
      <c r="N35" s="5"/>
    </row>
    <row r="36" customFormat="false" ht="12.75" hidden="false" customHeight="true" outlineLevel="0" collapsed="false">
      <c r="A36" s="17" t="n">
        <v>44559</v>
      </c>
      <c r="B36" s="18" t="n">
        <v>1711.512</v>
      </c>
      <c r="C36" s="18" t="n">
        <v>0</v>
      </c>
      <c r="D36" s="19" t="n">
        <f aca="false">IF(B35&lt;&gt;"",(B36-(B35+C36))/(B35+C36)*100,0)</f>
        <v>1.26522961574508</v>
      </c>
      <c r="E36" s="20" t="n">
        <f aca="false">1+D36/100</f>
        <v>1.01265229615745</v>
      </c>
      <c r="F36" s="21" t="n">
        <f aca="false">ROUNDUP((PRODUCT($E$8:E36)-1),4)</f>
        <v>0.1691</v>
      </c>
      <c r="G36" s="22" t="n">
        <f aca="false">((1+(ROUNDUP(F36*100,2))/100)^(365.25/(A36-$A$8+1))-1)</f>
        <v>6.1545111622906</v>
      </c>
      <c r="H36" s="5"/>
      <c r="I36" s="5"/>
      <c r="J36" s="5"/>
      <c r="K36" s="5"/>
      <c r="L36" s="5"/>
      <c r="M36" s="5"/>
      <c r="N36" s="5"/>
    </row>
    <row r="37" customFormat="false" ht="12.75" hidden="false" customHeight="true" outlineLevel="0" collapsed="false">
      <c r="A37" s="17" t="n">
        <v>44560</v>
      </c>
      <c r="B37" s="18" t="n">
        <v>1707.552</v>
      </c>
      <c r="C37" s="18" t="n">
        <v>0</v>
      </c>
      <c r="D37" s="19" t="n">
        <f aca="false">IF(B36&lt;&gt;"",(B37-(B36+C37))/(B36+C37)*100,0)</f>
        <v>-0.231374363720502</v>
      </c>
      <c r="E37" s="20" t="n">
        <f aca="false">1+D37/100</f>
        <v>0.997686256362795</v>
      </c>
      <c r="F37" s="21" t="n">
        <f aca="false">ROUNDUP((PRODUCT($E$8:E37)-1),4)</f>
        <v>0.1664</v>
      </c>
      <c r="G37" s="22" t="n">
        <f aca="false">((1+(ROUNDUP(F37*100,2))/100)^(365.25/(A37-$A$8+1))-1)</f>
        <v>5.51431036569038</v>
      </c>
      <c r="H37" s="5"/>
      <c r="I37" s="5"/>
      <c r="J37" s="5"/>
      <c r="K37" s="5"/>
      <c r="L37" s="5"/>
      <c r="M37" s="5"/>
      <c r="N37" s="5"/>
    </row>
    <row r="38" customFormat="false" ht="12.75" hidden="false" customHeight="true" outlineLevel="0" collapsed="false">
      <c r="A38" s="17" t="n">
        <v>44561</v>
      </c>
      <c r="B38" s="18" t="n">
        <v>1702.404</v>
      </c>
      <c r="C38" s="18" t="n">
        <v>0</v>
      </c>
      <c r="D38" s="19" t="n">
        <f aca="false">IF(B37&lt;&gt;"",(B38-(B37+C38))/(B37+C38)*100,0)</f>
        <v>-0.301484230055653</v>
      </c>
      <c r="E38" s="20" t="n">
        <f aca="false">1+D38/100</f>
        <v>0.996985157699444</v>
      </c>
      <c r="F38" s="21" t="n">
        <f aca="false">ROUNDUP((PRODUCT($E$8:E38)-1),4)</f>
        <v>0.1628</v>
      </c>
      <c r="G38" s="22" t="n">
        <f aca="false">((1+(ROUNDUP(F38*100,2))/100)^(365.25/(A38-$A$8+1))-1)</f>
        <v>4.91285306222486</v>
      </c>
      <c r="H38" s="5"/>
      <c r="I38" s="5"/>
      <c r="J38" s="5"/>
      <c r="K38" s="5"/>
      <c r="L38" s="5"/>
      <c r="M38" s="5"/>
      <c r="N38" s="5"/>
    </row>
    <row r="39" customFormat="false" ht="12.75" hidden="false" customHeight="true" outlineLevel="0" collapsed="false">
      <c r="A39" s="17" t="n">
        <v>44562</v>
      </c>
      <c r="B39" s="18" t="n">
        <v>1702.404</v>
      </c>
      <c r="C39" s="18" t="n">
        <v>0</v>
      </c>
      <c r="D39" s="19" t="n">
        <f aca="false">IF(B38&lt;&gt;"",(B39-(B38+C39))/(B38+C39)*100,0)</f>
        <v>0</v>
      </c>
      <c r="E39" s="20" t="n">
        <f aca="false">1+D39/100</f>
        <v>1</v>
      </c>
      <c r="F39" s="21" t="n">
        <f aca="false">ROUNDUP((PRODUCT($E$8:E39)-1),4)</f>
        <v>0.1628</v>
      </c>
      <c r="G39" s="22" t="n">
        <f aca="false">((1+(ROUNDUP(F39*100,2))/100)^(365.25/(A39-$A$8+1))-1)</f>
        <v>4.59343283752061</v>
      </c>
      <c r="H39" s="5"/>
      <c r="I39" s="5"/>
      <c r="J39" s="5"/>
      <c r="K39" s="5"/>
      <c r="L39" s="5"/>
      <c r="M39" s="5"/>
      <c r="N39" s="5"/>
    </row>
    <row r="40" customFormat="false" ht="12.75" hidden="false" customHeight="true" outlineLevel="0" collapsed="false">
      <c r="A40" s="17" t="n">
        <v>44563</v>
      </c>
      <c r="B40" s="18" t="n">
        <v>2011.932</v>
      </c>
      <c r="C40" s="18" t="n">
        <v>309.528</v>
      </c>
      <c r="D40" s="19" t="n">
        <f aca="false">IF(B39&lt;&gt;"",(B40-(B39+C40))/(B39+C40)*100,0)</f>
        <v>0</v>
      </c>
      <c r="E40" s="20" t="n">
        <f aca="false">1+D40/100</f>
        <v>1</v>
      </c>
      <c r="F40" s="21" t="n">
        <f aca="false">ROUNDUP((PRODUCT($E$8:E40)-1),4)</f>
        <v>0.1628</v>
      </c>
      <c r="G40" s="22" t="n">
        <f aca="false">((1+(ROUNDUP(F40*100,2))/100)^(365.25/(A40-$A$8+1))-1)</f>
        <v>4.30910733539324</v>
      </c>
      <c r="H40" s="5"/>
      <c r="I40" s="5"/>
      <c r="J40" s="5"/>
      <c r="K40" s="5"/>
      <c r="L40" s="5"/>
      <c r="M40" s="5"/>
      <c r="N40" s="5"/>
    </row>
    <row r="41" customFormat="false" ht="12.75" hidden="false" customHeight="true" outlineLevel="0" collapsed="false">
      <c r="A41" s="17" t="n">
        <v>44564</v>
      </c>
      <c r="B41" s="18" t="n">
        <v>2011.932</v>
      </c>
      <c r="C41" s="18" t="n">
        <v>0</v>
      </c>
      <c r="D41" s="19" t="n">
        <f aca="false">IF(B40&lt;&gt;"",(B41-(B40+C41))/(B40+C41)*100,0)</f>
        <v>0</v>
      </c>
      <c r="E41" s="20" t="n">
        <f aca="false">1+D41/100</f>
        <v>1</v>
      </c>
      <c r="F41" s="21" t="n">
        <f aca="false">ROUNDUP((PRODUCT($E$8:E41)-1),4)</f>
        <v>0.1628</v>
      </c>
      <c r="G41" s="22" t="n">
        <f aca="false">((1+(ROUNDUP(F41*100,2))/100)^(365.25/(A41-$A$8+1))-1)</f>
        <v>4.05472279731902</v>
      </c>
      <c r="H41" s="5"/>
      <c r="I41" s="5"/>
      <c r="J41" s="5"/>
      <c r="K41" s="5"/>
      <c r="L41" s="5"/>
      <c r="M41" s="5"/>
      <c r="N41" s="5"/>
    </row>
    <row r="42" customFormat="false" ht="12.75" hidden="false" customHeight="true" outlineLevel="0" collapsed="false">
      <c r="A42" s="17" t="n">
        <v>44565</v>
      </c>
      <c r="B42" s="18" t="n">
        <v>2018.952</v>
      </c>
      <c r="C42" s="18" t="n">
        <v>0</v>
      </c>
      <c r="D42" s="19" t="n">
        <f aca="false">IF(B41&lt;&gt;"",(B42-(B41+C42))/(B41+C42)*100,0)</f>
        <v>0.348918353105372</v>
      </c>
      <c r="E42" s="20" t="n">
        <f aca="false">1+D42/100</f>
        <v>1.00348918353105</v>
      </c>
      <c r="F42" s="21" t="n">
        <f aca="false">ROUNDUP((PRODUCT($E$8:E42)-1),4)</f>
        <v>0.1669</v>
      </c>
      <c r="G42" s="22" t="n">
        <f aca="false">((1+(ROUNDUP(F42*100,2))/100)^(365.25/(A42-$A$8+1))-1)</f>
        <v>4.00661173446567</v>
      </c>
      <c r="H42" s="5"/>
      <c r="I42" s="5"/>
      <c r="J42" s="5"/>
      <c r="K42" s="5"/>
      <c r="L42" s="5"/>
      <c r="M42" s="5"/>
      <c r="N42" s="5"/>
    </row>
    <row r="43" customFormat="false" ht="12.75" hidden="false" customHeight="true" outlineLevel="0" collapsed="false">
      <c r="A43" s="17" t="n">
        <v>44566</v>
      </c>
      <c r="B43" s="18" t="n">
        <v>1976.52</v>
      </c>
      <c r="C43" s="18" t="n">
        <v>0</v>
      </c>
      <c r="D43" s="19" t="n">
        <f aca="false">IF(B42&lt;&gt;"",(B43-(B42+C43))/(B42+C43)*100,0)</f>
        <v>-2.10168443826302</v>
      </c>
      <c r="E43" s="20" t="n">
        <f aca="false">1+D43/100</f>
        <v>0.97898315561737</v>
      </c>
      <c r="F43" s="21" t="n">
        <f aca="false">ROUNDUP((PRODUCT($E$8:E43)-1),4)</f>
        <v>0.1424</v>
      </c>
      <c r="G43" s="22" t="n">
        <f aca="false">((1+(ROUNDUP(F43*100,2))/100)^(365.25/(A43-$A$8+1))-1)</f>
        <v>2.86023518014637</v>
      </c>
      <c r="H43" s="5"/>
      <c r="I43" s="5"/>
      <c r="J43" s="5"/>
      <c r="K43" s="5"/>
      <c r="L43" s="5"/>
      <c r="M43" s="5"/>
      <c r="N43" s="5"/>
    </row>
    <row r="44" customFormat="false" ht="12.75" hidden="false" customHeight="true" outlineLevel="0" collapsed="false">
      <c r="A44" s="17" t="n">
        <v>44567</v>
      </c>
      <c r="B44" s="18" t="n">
        <v>1974.492</v>
      </c>
      <c r="C44" s="18" t="n">
        <v>0</v>
      </c>
      <c r="D44" s="19" t="n">
        <f aca="false">IF(B43&lt;&gt;"",(B44-(B43+C44))/(B43+C44)*100,0)</f>
        <v>-0.1026045777427</v>
      </c>
      <c r="E44" s="20" t="n">
        <f aca="false">1+D44/100</f>
        <v>0.998973954222573</v>
      </c>
      <c r="F44" s="21" t="n">
        <f aca="false">ROUNDUP((PRODUCT($E$8:E44)-1),4)</f>
        <v>0.1412</v>
      </c>
      <c r="G44" s="22" t="n">
        <f aca="false">((1+(ROUNDUP(F44*100,2))/100)^(365.25/(A44-$A$8+1))-1)</f>
        <v>2.68344016762967</v>
      </c>
      <c r="H44" s="5"/>
      <c r="I44" s="5"/>
      <c r="J44" s="5"/>
      <c r="K44" s="5"/>
      <c r="L44" s="5"/>
      <c r="M44" s="5"/>
      <c r="N44" s="5"/>
    </row>
    <row r="45" customFormat="false" ht="12.75" hidden="false" customHeight="true" outlineLevel="0" collapsed="false">
      <c r="A45" s="17" t="n">
        <v>44568</v>
      </c>
      <c r="B45" s="18" t="n">
        <v>2040.471</v>
      </c>
      <c r="C45" s="18" t="n">
        <v>0</v>
      </c>
      <c r="D45" s="19" t="n">
        <f aca="false">IF(B44&lt;&gt;"",(B45-(B44+C45))/(B44+C45)*100,0)</f>
        <v>3.34156836290043</v>
      </c>
      <c r="E45" s="20" t="n">
        <f aca="false">1+D45/100</f>
        <v>1.033415683629</v>
      </c>
      <c r="F45" s="21" t="n">
        <f aca="false">ROUNDUP((PRODUCT($E$8:E45)-1),4)</f>
        <v>0.1793</v>
      </c>
      <c r="G45" s="22" t="n">
        <f aca="false">((1+(ROUNDUP(F45*100,2))/100)^(365.25/(A45-$A$8+1))-1)</f>
        <v>3.88024301427905</v>
      </c>
      <c r="H45" s="5"/>
      <c r="I45" s="5"/>
      <c r="J45" s="5"/>
      <c r="K45" s="5"/>
      <c r="L45" s="5"/>
      <c r="M45" s="5"/>
      <c r="N45" s="5"/>
    </row>
    <row r="46" customFormat="false" ht="12.75" hidden="false" customHeight="true" outlineLevel="0" collapsed="false">
      <c r="A46" s="17" t="n">
        <v>44569</v>
      </c>
      <c r="B46" s="18" t="n">
        <v>2040.471</v>
      </c>
      <c r="C46" s="18" t="n">
        <v>0</v>
      </c>
      <c r="D46" s="19" t="n">
        <f aca="false">IF(B45&lt;&gt;"",(B46-(B45+C46))/(B45+C46)*100,0)</f>
        <v>0</v>
      </c>
      <c r="E46" s="20" t="n">
        <f aca="false">1+D46/100</f>
        <v>1</v>
      </c>
      <c r="F46" s="21" t="n">
        <f aca="false">ROUNDUP((PRODUCT($E$8:E46)-1),4)</f>
        <v>0.1793</v>
      </c>
      <c r="G46" s="22" t="n">
        <f aca="false">((1+(ROUNDUP(F46*100,2))/100)^(365.25/(A46-$A$8+1))-1)</f>
        <v>3.68585778430765</v>
      </c>
      <c r="H46" s="5"/>
      <c r="I46" s="5"/>
      <c r="J46" s="5"/>
      <c r="K46" s="5"/>
      <c r="L46" s="5"/>
      <c r="M46" s="5"/>
      <c r="N46" s="5"/>
    </row>
    <row r="47" customFormat="false" ht="12.75" hidden="false" customHeight="true" outlineLevel="0" collapsed="false">
      <c r="A47" s="17" t="n">
        <v>44570</v>
      </c>
      <c r="B47" s="18" t="n">
        <v>2040.471</v>
      </c>
      <c r="C47" s="18" t="n">
        <v>0</v>
      </c>
      <c r="D47" s="19" t="n">
        <f aca="false">IF(B46&lt;&gt;"",(B47-(B46+C47))/(B46+C47)*100,0)</f>
        <v>0</v>
      </c>
      <c r="E47" s="20" t="n">
        <f aca="false">1+D47/100</f>
        <v>1</v>
      </c>
      <c r="F47" s="21" t="n">
        <f aca="false">ROUNDUP((PRODUCT($E$8:E47)-1),4)</f>
        <v>0.1793</v>
      </c>
      <c r="G47" s="22" t="n">
        <f aca="false">((1+(ROUNDUP(F47*100,2))/100)^(365.25/(A47-$A$8+1))-1)</f>
        <v>3.50836818169937</v>
      </c>
      <c r="H47" s="5"/>
      <c r="I47" s="5"/>
      <c r="J47" s="5"/>
      <c r="K47" s="5"/>
      <c r="L47" s="5"/>
      <c r="M47" s="5"/>
      <c r="N47" s="5"/>
    </row>
    <row r="48" customFormat="false" ht="12.75" hidden="false" customHeight="true" outlineLevel="0" collapsed="false">
      <c r="A48" s="17" t="n">
        <v>44571</v>
      </c>
      <c r="B48" s="18" t="n">
        <v>2037.879</v>
      </c>
      <c r="C48" s="18" t="n">
        <v>0</v>
      </c>
      <c r="D48" s="19" t="n">
        <f aca="false">IF(B47&lt;&gt;"",(B48-(B47+C48))/(B47+C48)*100,0)</f>
        <v>-0.127029494660796</v>
      </c>
      <c r="E48" s="20" t="n">
        <f aca="false">1+D48/100</f>
        <v>0.998729705053392</v>
      </c>
      <c r="F48" s="21" t="n">
        <f aca="false">ROUNDUP((PRODUCT($E$8:E48)-1),4)</f>
        <v>0.1778</v>
      </c>
      <c r="G48" s="22" t="n">
        <f aca="false">((1+(ROUNDUP(F48*100,2))/100)^(365.25/(A48-$A$8+1))-1)</f>
        <v>3.29678381228191</v>
      </c>
      <c r="H48" s="5"/>
      <c r="I48" s="5"/>
      <c r="J48" s="5"/>
      <c r="K48" s="5"/>
      <c r="L48" s="5"/>
      <c r="M48" s="5"/>
      <c r="N48" s="5"/>
    </row>
    <row r="49" customFormat="false" ht="12.75" hidden="false" customHeight="true" outlineLevel="0" collapsed="false">
      <c r="A49" s="17" t="n">
        <v>44572</v>
      </c>
      <c r="B49" s="18" t="n">
        <v>2058.291</v>
      </c>
      <c r="C49" s="18" t="n">
        <v>0</v>
      </c>
      <c r="D49" s="19" t="n">
        <f aca="false">IF(B48&lt;&gt;"",(B49-(B48+C49))/(B48+C49)*100,0)</f>
        <v>1.00162963551812</v>
      </c>
      <c r="E49" s="20" t="n">
        <f aca="false">1+D49/100</f>
        <v>1.01001629635518</v>
      </c>
      <c r="F49" s="21" t="n">
        <f aca="false">ROUNDUP((PRODUCT($E$8:E49)-1),4)</f>
        <v>0.1896</v>
      </c>
      <c r="G49" s="22" t="n">
        <f aca="false">((1+(ROUNDUP(F49*100,2))/100)^(365.25/(A49-$A$8+1))-1)</f>
        <v>3.52604662838042</v>
      </c>
      <c r="H49" s="5"/>
      <c r="I49" s="5"/>
      <c r="J49" s="5"/>
      <c r="K49" s="5"/>
      <c r="L49" s="5"/>
      <c r="M49" s="5"/>
      <c r="N49" s="5"/>
    </row>
    <row r="50" customFormat="false" ht="12.75" hidden="false" customHeight="true" outlineLevel="0" collapsed="false">
      <c r="A50" s="17" t="n">
        <v>44573</v>
      </c>
      <c r="B50" s="18" t="n">
        <v>2215.977</v>
      </c>
      <c r="C50" s="18" t="n">
        <v>152.826</v>
      </c>
      <c r="D50" s="19" t="n">
        <f aca="false">IF(B49&lt;&gt;"",(B50-(B49+C50))/(B49+C50)*100,0)</f>
        <v>0.21979840958211</v>
      </c>
      <c r="E50" s="20" t="n">
        <f aca="false">1+D50/100</f>
        <v>1.00219798409582</v>
      </c>
      <c r="F50" s="21" t="n">
        <f aca="false">ROUNDUP((PRODUCT($E$8:E50)-1),4)</f>
        <v>0.1923</v>
      </c>
      <c r="G50" s="22" t="n">
        <f aca="false">((1+(ROUNDUP(F50*100,2))/100)^(365.25/(A50-$A$8+1))-1)</f>
        <v>3.45484934552892</v>
      </c>
      <c r="H50" s="5"/>
      <c r="I50" s="5"/>
      <c r="J50" s="5"/>
      <c r="K50" s="5"/>
      <c r="L50" s="5"/>
      <c r="M50" s="5"/>
      <c r="N50" s="5"/>
    </row>
    <row r="51" customFormat="false" ht="12.75" hidden="false" customHeight="true" outlineLevel="0" collapsed="false">
      <c r="A51" s="17" t="n">
        <v>44574</v>
      </c>
      <c r="B51" s="18" t="n">
        <v>2181.003</v>
      </c>
      <c r="C51" s="18" t="n">
        <v>0</v>
      </c>
      <c r="D51" s="19" t="n">
        <f aca="false">IF(B50&lt;&gt;"",(B51-(B50+C51))/(B50+C51)*100,0)</f>
        <v>-1.57826547838719</v>
      </c>
      <c r="E51" s="20" t="n">
        <f aca="false">1+D51/100</f>
        <v>0.984217345216128</v>
      </c>
      <c r="F51" s="21" t="n">
        <f aca="false">ROUNDUP((PRODUCT($E$8:E51)-1),4)</f>
        <v>0.1734</v>
      </c>
      <c r="G51" s="22" t="n">
        <f aca="false">((1+(ROUNDUP(F51*100,2))/100)^(365.25/(A51-$A$8+1))-1)</f>
        <v>2.77121603874213</v>
      </c>
      <c r="H51" s="5"/>
      <c r="I51" s="5"/>
      <c r="J51" s="5"/>
      <c r="K51" s="5"/>
      <c r="L51" s="5"/>
      <c r="M51" s="5"/>
      <c r="N51" s="5"/>
    </row>
    <row r="52" customFormat="false" ht="12.75" hidden="false" customHeight="true" outlineLevel="0" collapsed="false">
      <c r="A52" s="17" t="n">
        <v>44575</v>
      </c>
      <c r="B52" s="18" t="n">
        <v>2182.047</v>
      </c>
      <c r="C52" s="18" t="n">
        <v>0</v>
      </c>
      <c r="D52" s="19" t="n">
        <f aca="false">IF(B51&lt;&gt;"",(B52-(B51+C52))/(B51+C52)*100,0)</f>
        <v>0.0478678846384129</v>
      </c>
      <c r="E52" s="20" t="n">
        <f aca="false">1+D52/100</f>
        <v>1.00047867884638</v>
      </c>
      <c r="F52" s="21" t="n">
        <f aca="false">ROUNDUP((PRODUCT($E$8:E52)-1),4)</f>
        <v>0.174</v>
      </c>
      <c r="G52" s="22" t="n">
        <f aca="false">((1+(ROUNDUP(F52*100,2))/100)^(365.25/(A52-$A$8+1))-1)</f>
        <v>2.67682296808155</v>
      </c>
      <c r="H52" s="5"/>
      <c r="I52" s="5"/>
      <c r="J52" s="5"/>
      <c r="K52" s="5"/>
      <c r="L52" s="5"/>
      <c r="M52" s="5"/>
      <c r="N52" s="5"/>
    </row>
    <row r="53" customFormat="false" ht="12.75" hidden="false" customHeight="true" outlineLevel="0" collapsed="false">
      <c r="A53" s="17" t="n">
        <v>44576</v>
      </c>
      <c r="B53" s="18" t="n">
        <v>2182.047</v>
      </c>
      <c r="C53" s="18" t="n">
        <v>0</v>
      </c>
      <c r="D53" s="19" t="n">
        <f aca="false">IF(B52&lt;&gt;"",(B53-(B52+C53))/(B52+C53)*100,0)</f>
        <v>0</v>
      </c>
      <c r="E53" s="20" t="n">
        <f aca="false">1+D53/100</f>
        <v>1</v>
      </c>
      <c r="F53" s="21" t="n">
        <f aca="false">ROUNDUP((PRODUCT($E$8:E53)-1),4)</f>
        <v>0.174</v>
      </c>
      <c r="G53" s="22" t="n">
        <f aca="false">((1+(ROUNDUP(F53*100,2))/100)^(365.25/(A53-$A$8+1))-1)</f>
        <v>2.57420810015655</v>
      </c>
      <c r="H53" s="5"/>
      <c r="I53" s="5"/>
      <c r="J53" s="5"/>
      <c r="K53" s="5"/>
      <c r="L53" s="5"/>
      <c r="M53" s="5"/>
      <c r="N53" s="5"/>
    </row>
    <row r="54" customFormat="false" ht="12.75" hidden="false" customHeight="true" outlineLevel="0" collapsed="false">
      <c r="A54" s="17" t="n">
        <v>44577</v>
      </c>
      <c r="B54" s="18" t="n">
        <v>2182.047</v>
      </c>
      <c r="C54" s="18" t="n">
        <v>0</v>
      </c>
      <c r="D54" s="19" t="n">
        <f aca="false">IF(B53&lt;&gt;"",(B54-(B53+C54))/(B53+C54)*100,0)</f>
        <v>0</v>
      </c>
      <c r="E54" s="20" t="n">
        <f aca="false">1+D54/100</f>
        <v>1</v>
      </c>
      <c r="F54" s="21" t="n">
        <f aca="false">ROUNDUP((PRODUCT($E$8:E54)-1),4)</f>
        <v>0.174</v>
      </c>
      <c r="G54" s="22" t="n">
        <f aca="false">((1+(ROUNDUP(F54*100,2))/100)^(365.25/(A54-$A$8+1))-1)</f>
        <v>2.4786445216197</v>
      </c>
      <c r="H54" s="5"/>
      <c r="I54" s="5"/>
      <c r="J54" s="5"/>
      <c r="K54" s="5"/>
      <c r="L54" s="5"/>
      <c r="M54" s="5"/>
      <c r="N54" s="5"/>
    </row>
    <row r="55" customFormat="false" ht="12.75" hidden="false" customHeight="true" outlineLevel="0" collapsed="false">
      <c r="A55" s="17" t="n">
        <v>44578</v>
      </c>
      <c r="B55" s="18" t="n">
        <v>2232.209</v>
      </c>
      <c r="C55" s="18" t="n">
        <v>50.162</v>
      </c>
      <c r="D55" s="19" t="n">
        <f aca="false">IF(B54&lt;&gt;"",(B55-(B54+C55))/(B54+C55)*100,0)</f>
        <v>0</v>
      </c>
      <c r="E55" s="20" t="n">
        <f aca="false">1+D55/100</f>
        <v>1</v>
      </c>
      <c r="F55" s="21" t="n">
        <f aca="false">ROUNDUP((PRODUCT($E$8:E55)-1),4)</f>
        <v>0.174</v>
      </c>
      <c r="G55" s="22" t="n">
        <f aca="false">((1+(ROUNDUP(F55*100,2))/100)^(365.25/(A55-$A$8+1))-1)</f>
        <v>2.38946126352116</v>
      </c>
      <c r="H55" s="5"/>
      <c r="I55" s="5"/>
      <c r="J55" s="5"/>
      <c r="K55" s="5"/>
      <c r="L55" s="5"/>
      <c r="M55" s="5"/>
      <c r="N55" s="5"/>
    </row>
    <row r="56" customFormat="false" ht="12.75" hidden="false" customHeight="true" outlineLevel="0" collapsed="false">
      <c r="A56" s="17" t="n">
        <v>44579</v>
      </c>
      <c r="B56" s="18" t="n">
        <v>2189.133</v>
      </c>
      <c r="C56" s="18" t="n">
        <v>0</v>
      </c>
      <c r="D56" s="19" t="n">
        <f aca="false">IF(B55&lt;&gt;"",(B56-(B55+C56))/(B55+C56)*100,0)</f>
        <v>-1.92974761771857</v>
      </c>
      <c r="E56" s="20" t="n">
        <f aca="false">1+D56/100</f>
        <v>0.980702523822814</v>
      </c>
      <c r="F56" s="21" t="n">
        <f aca="false">ROUNDUP((PRODUCT($E$8:E56)-1),4)</f>
        <v>0.1513</v>
      </c>
      <c r="G56" s="22" t="n">
        <f aca="false">((1+(ROUNDUP(F56*100,2))/100)^(365.25/(A56-$A$8+1))-1)</f>
        <v>1.85827564484141</v>
      </c>
      <c r="H56" s="5"/>
      <c r="I56" s="5"/>
      <c r="J56" s="5"/>
      <c r="K56" s="5"/>
      <c r="L56" s="5"/>
      <c r="M56" s="5"/>
      <c r="N56" s="5"/>
    </row>
    <row r="57" customFormat="false" ht="12.75" hidden="false" customHeight="true" outlineLevel="0" collapsed="false">
      <c r="A57" s="17" t="n">
        <v>44580</v>
      </c>
      <c r="B57" s="18" t="n">
        <v>2168.396</v>
      </c>
      <c r="C57" s="18" t="n">
        <v>0</v>
      </c>
      <c r="D57" s="19" t="n">
        <f aca="false">IF(B56&lt;&gt;"",(B57-(B56+C57))/(B56+C57)*100,0)</f>
        <v>-0.947269992275484</v>
      </c>
      <c r="E57" s="20" t="n">
        <f aca="false">1+D57/100</f>
        <v>0.990527300077245</v>
      </c>
      <c r="F57" s="21" t="n">
        <f aca="false">ROUNDUP((PRODUCT($E$8:E57)-1),4)</f>
        <v>0.1404</v>
      </c>
      <c r="G57" s="22" t="n">
        <f aca="false">((1+(ROUNDUP(F57*100,2))/100)^(365.25/(A57-$A$8+1))-1)</f>
        <v>1.61097617599967</v>
      </c>
      <c r="H57" s="5"/>
      <c r="I57" s="5"/>
      <c r="J57" s="5"/>
      <c r="K57" s="5"/>
      <c r="L57" s="5"/>
      <c r="M57" s="5"/>
      <c r="N57" s="5"/>
    </row>
    <row r="58" customFormat="false" ht="12.75" hidden="false" customHeight="true" outlineLevel="0" collapsed="false">
      <c r="A58" s="17" t="n">
        <v>44581</v>
      </c>
      <c r="B58" s="18" t="n">
        <v>2144.633</v>
      </c>
      <c r="C58" s="18" t="n">
        <v>0</v>
      </c>
      <c r="D58" s="19" t="n">
        <f aca="false">IF(B57&lt;&gt;"",(B58-(B57+C58))/(B57+C58)*100,0)</f>
        <v>-1.09587916598259</v>
      </c>
      <c r="E58" s="20" t="n">
        <f aca="false">1+D58/100</f>
        <v>0.989041208340174</v>
      </c>
      <c r="F58" s="21" t="n">
        <f aca="false">ROUNDUP((PRODUCT($E$8:E58)-1),4)</f>
        <v>0.1279</v>
      </c>
      <c r="G58" s="22" t="n">
        <f aca="false">((1+(ROUNDUP(F58*100,2))/100)^(365.25/(A58-$A$8+1))-1)</f>
        <v>1.36782561428691</v>
      </c>
      <c r="H58" s="5"/>
      <c r="I58" s="5"/>
      <c r="J58" s="5"/>
      <c r="K58" s="5"/>
      <c r="L58" s="5"/>
      <c r="M58" s="5"/>
      <c r="N58" s="5"/>
    </row>
    <row r="59" customFormat="false" ht="12.75" hidden="false" customHeight="true" outlineLevel="0" collapsed="false">
      <c r="A59" s="17" t="n">
        <v>44582</v>
      </c>
      <c r="B59" s="18" t="n">
        <v>2102.625</v>
      </c>
      <c r="C59" s="18" t="n">
        <v>0</v>
      </c>
      <c r="D59" s="19" t="n">
        <f aca="false">IF(B58&lt;&gt;"",(B59-(B58+C59))/(B58+C59)*100,0)</f>
        <v>-1.95875005187369</v>
      </c>
      <c r="E59" s="20" t="n">
        <f aca="false">1+D59/100</f>
        <v>0.980412499481263</v>
      </c>
      <c r="F59" s="21" t="n">
        <f aca="false">ROUNDUP((PRODUCT($E$8:E59)-1),4)</f>
        <v>0.1058</v>
      </c>
      <c r="G59" s="22" t="n">
        <f aca="false">((1+(ROUNDUP(F59*100,2))/100)^(365.25/(A59-$A$8+1))-1)</f>
        <v>1.02668389847447</v>
      </c>
      <c r="H59" s="5"/>
      <c r="I59" s="5"/>
      <c r="J59" s="5"/>
      <c r="K59" s="5"/>
      <c r="L59" s="5"/>
      <c r="M59" s="5"/>
      <c r="N59" s="5"/>
    </row>
    <row r="60" customFormat="false" ht="12.75" hidden="false" customHeight="true" outlineLevel="0" collapsed="false">
      <c r="A60" s="17" t="n">
        <v>44583</v>
      </c>
      <c r="B60" s="18" t="n">
        <v>2173.5</v>
      </c>
      <c r="C60" s="18" t="n">
        <v>0</v>
      </c>
      <c r="D60" s="19" t="n">
        <f aca="false">IF(B59&lt;&gt;"",(B60-(B59+C60))/(B59+C60)*100,0)</f>
        <v>3.37078651685393</v>
      </c>
      <c r="E60" s="20" t="n">
        <f aca="false">1+D60/100</f>
        <v>1.03370786516854</v>
      </c>
      <c r="F60" s="21" t="n">
        <f aca="false">ROUNDUP((PRODUCT($E$8:E60)-1),4)</f>
        <v>0.1431</v>
      </c>
      <c r="G60" s="22" t="n">
        <f aca="false">((1+(ROUNDUP(F60*100,2))/100)^(365.25/(A60-$A$8+1))-1)</f>
        <v>1.51355262829168</v>
      </c>
      <c r="H60" s="5"/>
      <c r="I60" s="5"/>
      <c r="J60" s="5"/>
      <c r="K60" s="5"/>
      <c r="L60" s="5"/>
      <c r="M60" s="5"/>
      <c r="N60" s="5"/>
    </row>
    <row r="61" customFormat="false" ht="12.75" hidden="false" customHeight="true" outlineLevel="0" collapsed="false">
      <c r="A61" s="17" t="n">
        <v>44584</v>
      </c>
      <c r="B61" s="18" t="n">
        <v>2173.5</v>
      </c>
      <c r="C61" s="18" t="n">
        <v>0</v>
      </c>
      <c r="D61" s="19" t="n">
        <f aca="false">IF(B60&lt;&gt;"",(B61-(B60+C61))/(B60+C61)*100,0)</f>
        <v>0</v>
      </c>
      <c r="E61" s="20" t="n">
        <f aca="false">1+D61/100</f>
        <v>1</v>
      </c>
      <c r="F61" s="21" t="n">
        <f aca="false">ROUNDUP((PRODUCT($E$8:E61)-1),4)</f>
        <v>0.1431</v>
      </c>
      <c r="G61" s="22" t="n">
        <f aca="false">((1+(ROUNDUP(F61*100,2))/100)^(365.25/(A61-$A$8+1))-1)</f>
        <v>1.47101420725052</v>
      </c>
      <c r="H61" s="5"/>
      <c r="I61" s="5"/>
      <c r="J61" s="5"/>
      <c r="K61" s="5"/>
      <c r="L61" s="5"/>
      <c r="M61" s="5"/>
      <c r="N61" s="5"/>
    </row>
    <row r="62" customFormat="false" ht="12.75" hidden="false" customHeight="true" outlineLevel="0" collapsed="false">
      <c r="A62" s="17" t="n">
        <v>44585</v>
      </c>
      <c r="B62" s="18" t="n">
        <v>2180.952</v>
      </c>
      <c r="C62" s="18" t="n">
        <v>0</v>
      </c>
      <c r="D62" s="19" t="n">
        <f aca="false">IF(B61&lt;&gt;"",(B62-(B61+C62))/(B61+C62)*100,0)</f>
        <v>0.342857142857132</v>
      </c>
      <c r="E62" s="20" t="n">
        <f aca="false">1+D62/100</f>
        <v>1.00342857142857</v>
      </c>
      <c r="F62" s="21" t="n">
        <f aca="false">ROUNDUP((PRODUCT($E$8:E62)-1),4)</f>
        <v>0.147</v>
      </c>
      <c r="G62" s="22" t="n">
        <f aca="false">((1+(ROUNDUP(F62*100,2))/100)^(365.25/(A62-$A$8+1))-1)</f>
        <v>1.48630980940894</v>
      </c>
      <c r="H62" s="5"/>
      <c r="I62" s="5"/>
      <c r="J62" s="5"/>
      <c r="K62" s="5"/>
      <c r="L62" s="5"/>
      <c r="M62" s="5"/>
      <c r="N62" s="5"/>
    </row>
    <row r="63" customFormat="false" ht="12.75" hidden="false" customHeight="true" outlineLevel="0" collapsed="false">
      <c r="A63" s="17" t="n">
        <v>44586</v>
      </c>
      <c r="B63" s="18" t="n">
        <v>2151.42</v>
      </c>
      <c r="C63" s="18" t="n">
        <v>0</v>
      </c>
      <c r="D63" s="19" t="n">
        <f aca="false">IF(B62&lt;&gt;"",(B63-(B62+C63))/(B62+C63)*100,0)</f>
        <v>-1.35408757276637</v>
      </c>
      <c r="E63" s="20" t="n">
        <f aca="false">1+D63/100</f>
        <v>0.986459124272336</v>
      </c>
      <c r="F63" s="21" t="n">
        <f aca="false">ROUNDUP((PRODUCT($E$8:E63)-1),4)</f>
        <v>0.1315</v>
      </c>
      <c r="G63" s="22" t="n">
        <f aca="false">((1+(ROUNDUP(F63*100,2))/100)^(365.25/(A63-$A$8+1))-1)</f>
        <v>1.23847513850829</v>
      </c>
      <c r="H63" s="5"/>
      <c r="I63" s="5"/>
      <c r="J63" s="5"/>
      <c r="K63" s="5"/>
      <c r="L63" s="5"/>
      <c r="M63" s="5"/>
      <c r="N63" s="5"/>
    </row>
    <row r="64" customFormat="false" ht="12.75" hidden="false" customHeight="true" outlineLevel="0" collapsed="false">
      <c r="A64" s="17" t="n">
        <v>44587</v>
      </c>
      <c r="B64" s="18" t="n">
        <v>2146.636</v>
      </c>
      <c r="C64" s="18" t="n">
        <v>0</v>
      </c>
      <c r="D64" s="19" t="n">
        <f aca="false">IF(B63&lt;&gt;"",(B64-(B63+C64))/(B63+C64)*100,0)</f>
        <v>-0.222364763737443</v>
      </c>
      <c r="E64" s="20" t="n">
        <f aca="false">1+D64/100</f>
        <v>0.997776352362626</v>
      </c>
      <c r="F64" s="21" t="n">
        <f aca="false">ROUNDUP((PRODUCT($E$8:E64)-1),4)</f>
        <v>0.129</v>
      </c>
      <c r="G64" s="22" t="n">
        <f aca="false">((1+(ROUNDUP(F64*100,2))/100)^(365.25/(A64-$A$8+1))-1)</f>
        <v>1.17599169322358</v>
      </c>
      <c r="H64" s="5"/>
      <c r="I64" s="5"/>
      <c r="J64" s="5"/>
      <c r="K64" s="5"/>
      <c r="L64" s="5"/>
      <c r="M64" s="5"/>
      <c r="N64" s="5"/>
    </row>
    <row r="65" customFormat="false" ht="12.75" hidden="false" customHeight="true" outlineLevel="0" collapsed="false">
      <c r="A65" s="17" t="n">
        <v>44588</v>
      </c>
      <c r="B65" s="18" t="n">
        <v>2134.86</v>
      </c>
      <c r="C65" s="18" t="n">
        <v>0</v>
      </c>
      <c r="D65" s="19" t="n">
        <f aca="false">IF(B64&lt;&gt;"",(B65-(B64+C65))/(B64+C65)*100,0)</f>
        <v>-0.548579265418091</v>
      </c>
      <c r="E65" s="20" t="n">
        <f aca="false">1+D65/100</f>
        <v>0.994514207345819</v>
      </c>
      <c r="F65" s="21" t="n">
        <f aca="false">ROUNDUP((PRODUCT($E$8:E65)-1),4)</f>
        <v>0.1228</v>
      </c>
      <c r="G65" s="22" t="n">
        <f aca="false">((1+(ROUNDUP(F65*100,2))/100)^(365.25/(A65-$A$8+1))-1)</f>
        <v>1.07383907214303</v>
      </c>
      <c r="H65" s="5"/>
      <c r="I65" s="5"/>
      <c r="J65" s="5"/>
      <c r="K65" s="5"/>
      <c r="L65" s="5"/>
      <c r="M65" s="5"/>
      <c r="N65" s="5"/>
    </row>
    <row r="66" customFormat="false" ht="12.75" hidden="false" customHeight="true" outlineLevel="0" collapsed="false">
      <c r="A66" s="17" t="n">
        <v>44589</v>
      </c>
      <c r="B66" s="18" t="n">
        <v>2189.048</v>
      </c>
      <c r="C66" s="18" t="n">
        <v>0</v>
      </c>
      <c r="D66" s="19" t="n">
        <f aca="false">IF(B65&lt;&gt;"",(B66-(B65+C66))/(B65+C66)*100,0)</f>
        <v>2.53824606765786</v>
      </c>
      <c r="E66" s="20" t="n">
        <f aca="false">1+D66/100</f>
        <v>1.02538246067658</v>
      </c>
      <c r="F66" s="21" t="n">
        <f aca="false">ROUNDUP((PRODUCT($E$8:E66)-1),4)</f>
        <v>0.1513</v>
      </c>
      <c r="G66" s="22" t="n">
        <f aca="false">((1+(ROUNDUP(F66*100,2))/100)^(365.25/(A66-$A$8+1))-1)</f>
        <v>1.39220463543509</v>
      </c>
      <c r="H66" s="5"/>
      <c r="I66" s="5"/>
      <c r="J66" s="5"/>
      <c r="K66" s="5"/>
      <c r="L66" s="5"/>
      <c r="M66" s="5"/>
      <c r="N66" s="5"/>
    </row>
    <row r="67" customFormat="false" ht="12.75" hidden="false" customHeight="true" outlineLevel="0" collapsed="false">
      <c r="A67" s="17" t="n">
        <v>44590</v>
      </c>
      <c r="B67" s="18" t="n">
        <v>2189.048</v>
      </c>
      <c r="C67" s="18" t="n">
        <v>0</v>
      </c>
      <c r="D67" s="19" t="n">
        <f aca="false">IF(B66&lt;&gt;"",(B67-(B66+C67))/(B66+C67)*100,0)</f>
        <v>0</v>
      </c>
      <c r="E67" s="20" t="n">
        <f aca="false">1+D67/100</f>
        <v>1</v>
      </c>
      <c r="F67" s="21" t="n">
        <f aca="false">ROUNDUP((PRODUCT($E$8:E67)-1),4)</f>
        <v>0.1513</v>
      </c>
      <c r="G67" s="22" t="n">
        <f aca="false">((1+(ROUNDUP(F67*100,2))/100)^(365.25/(A67-$A$8+1))-1)</f>
        <v>1.3576808832867</v>
      </c>
      <c r="H67" s="5"/>
      <c r="I67" s="5"/>
      <c r="J67" s="5"/>
      <c r="K67" s="5"/>
      <c r="L67" s="5"/>
      <c r="M67" s="5"/>
      <c r="N67" s="5"/>
    </row>
    <row r="68" customFormat="false" ht="12.75" hidden="false" customHeight="true" outlineLevel="0" collapsed="false">
      <c r="A68" s="17" t="n">
        <v>44591</v>
      </c>
      <c r="B68" s="18" t="n">
        <v>2189.048</v>
      </c>
      <c r="C68" s="18" t="n">
        <v>0</v>
      </c>
      <c r="D68" s="19" t="n">
        <f aca="false">IF(B67&lt;&gt;"",(B68-(B67+C68))/(B67+C68)*100,0)</f>
        <v>0</v>
      </c>
      <c r="E68" s="20" t="n">
        <f aca="false">1+D68/100</f>
        <v>1</v>
      </c>
      <c r="F68" s="21" t="n">
        <f aca="false">ROUNDUP((PRODUCT($E$8:E68)-1),4)</f>
        <v>0.1513</v>
      </c>
      <c r="G68" s="22" t="n">
        <f aca="false">((1+(ROUNDUP(F68*100,2))/100)^(365.25/(A68-$A$8+1))-1)</f>
        <v>1.32476313564859</v>
      </c>
      <c r="H68" s="5"/>
      <c r="I68" s="5"/>
      <c r="J68" s="5"/>
      <c r="K68" s="5"/>
      <c r="L68" s="5"/>
      <c r="M68" s="5"/>
      <c r="N68" s="5"/>
    </row>
    <row r="69" customFormat="false" ht="12.75" hidden="false" customHeight="true" outlineLevel="0" collapsed="false">
      <c r="A69" s="17" t="n">
        <v>44592</v>
      </c>
      <c r="B69" s="18" t="n">
        <v>2234.864</v>
      </c>
      <c r="C69" s="18" t="n">
        <v>0</v>
      </c>
      <c r="D69" s="19" t="n">
        <f aca="false">IF(B68&lt;&gt;"",(B69-(B68+C69))/(B68+C69)*100,0)</f>
        <v>2.09296461292762</v>
      </c>
      <c r="E69" s="20" t="n">
        <f aca="false">1+D69/100</f>
        <v>1.02092964612928</v>
      </c>
      <c r="F69" s="21" t="n">
        <f aca="false">ROUNDUP((PRODUCT($E$8:E69)-1),4)</f>
        <v>0.1754</v>
      </c>
      <c r="G69" s="22" t="n">
        <f aca="false">((1+(ROUNDUP(F69*100,2))/100)^(365.25/(A69-$A$8+1))-1)</f>
        <v>1.59103294258174</v>
      </c>
      <c r="H69" s="5"/>
      <c r="I69" s="5"/>
      <c r="J69" s="5"/>
      <c r="K69" s="5"/>
      <c r="L69" s="5"/>
      <c r="M69" s="5"/>
      <c r="N69" s="5"/>
    </row>
    <row r="70" customFormat="false" ht="12.75" hidden="false" customHeight="true" outlineLevel="0" collapsed="false">
      <c r="A70" s="17" t="n">
        <v>44593</v>
      </c>
      <c r="B70" s="18" t="n">
        <v>2234.864</v>
      </c>
      <c r="C70" s="18" t="n">
        <v>0</v>
      </c>
      <c r="D70" s="19" t="n">
        <f aca="false">IF(B69&lt;&gt;"",(B70-(B69+C70))/(B69+C70)*100,0)</f>
        <v>0</v>
      </c>
      <c r="E70" s="20" t="n">
        <f aca="false">1+D70/100</f>
        <v>1</v>
      </c>
      <c r="F70" s="21" t="n">
        <f aca="false">ROUNDUP((PRODUCT($E$8:E70)-1),4)</f>
        <v>0.1754</v>
      </c>
      <c r="G70" s="22" t="n">
        <f aca="false">((1+(ROUNDUP(F70*100,2))/100)^(365.25/(A70-$A$8+1))-1)</f>
        <v>1.55217160346815</v>
      </c>
      <c r="H70" s="5"/>
      <c r="I70" s="5"/>
      <c r="J70" s="5"/>
      <c r="K70" s="5"/>
      <c r="L70" s="5"/>
      <c r="M70" s="5"/>
      <c r="N70" s="5"/>
    </row>
    <row r="71" customFormat="false" ht="12.75" hidden="false" customHeight="true" outlineLevel="0" collapsed="false">
      <c r="A71" s="17" t="n">
        <v>44594</v>
      </c>
      <c r="B71" s="18" t="n">
        <v>2565.16</v>
      </c>
      <c r="C71" s="18" t="n">
        <v>295.98</v>
      </c>
      <c r="D71" s="19" t="n">
        <f aca="false">IF(B70&lt;&gt;"",(B71-(B70+C71))/(B70+C71)*100,0)</f>
        <v>1.35591130863853</v>
      </c>
      <c r="E71" s="20" t="n">
        <f aca="false">1+D71/100</f>
        <v>1.01355911308639</v>
      </c>
      <c r="F71" s="21" t="n">
        <f aca="false">ROUNDUP((PRODUCT($E$8:E71)-1),4)</f>
        <v>0.1913</v>
      </c>
      <c r="G71" s="22" t="n">
        <f aca="false">((1+(ROUNDUP(F71*100,2))/100)^(365.25/(A71-$A$8+1))-1)</f>
        <v>1.71553266846254</v>
      </c>
      <c r="H71" s="5"/>
      <c r="I71" s="5"/>
      <c r="J71" s="5"/>
      <c r="K71" s="5"/>
      <c r="L71" s="5"/>
      <c r="M71" s="5"/>
      <c r="N71" s="5"/>
    </row>
    <row r="72" customFormat="false" ht="12.75" hidden="false" customHeight="true" outlineLevel="0" collapsed="false">
      <c r="A72" s="17" t="n">
        <v>44595</v>
      </c>
      <c r="B72" s="18" t="n">
        <v>2499.64</v>
      </c>
      <c r="C72" s="18" t="n">
        <v>0</v>
      </c>
      <c r="D72" s="19" t="n">
        <f aca="false">IF(B71&lt;&gt;"",(B72-(B71+C72))/(B71+C72)*100,0)</f>
        <v>-2.55422663693493</v>
      </c>
      <c r="E72" s="20" t="n">
        <f aca="false">1+D72/100</f>
        <v>0.974457733630651</v>
      </c>
      <c r="F72" s="21" t="n">
        <f aca="false">ROUNDUP((PRODUCT($E$8:E72)-1),4)</f>
        <v>0.1609</v>
      </c>
      <c r="G72" s="22" t="n">
        <f aca="false">((1+(ROUNDUP(F72*100,2))/100)^(365.25/(A72-$A$8+1))-1)</f>
        <v>1.31258123198726</v>
      </c>
      <c r="H72" s="5"/>
      <c r="I72" s="5"/>
      <c r="J72" s="5"/>
      <c r="K72" s="5"/>
      <c r="L72" s="5"/>
      <c r="M72" s="5"/>
      <c r="N72" s="5"/>
    </row>
    <row r="73" customFormat="false" ht="12.75" hidden="false" customHeight="true" outlineLevel="0" collapsed="false">
      <c r="A73" s="17" t="n">
        <v>44596</v>
      </c>
      <c r="B73" s="18" t="n">
        <v>2517.32</v>
      </c>
      <c r="C73" s="18" t="n">
        <v>0</v>
      </c>
      <c r="D73" s="19" t="n">
        <f aca="false">IF(B72&lt;&gt;"",(B73-(B72+C73))/(B72+C73)*100,0)</f>
        <v>0.707301851466605</v>
      </c>
      <c r="E73" s="20" t="n">
        <f aca="false">1+D73/100</f>
        <v>1.00707301851467</v>
      </c>
      <c r="F73" s="21" t="n">
        <f aca="false">ROUNDUP((PRODUCT($E$8:E73)-1),4)</f>
        <v>0.1691</v>
      </c>
      <c r="G73" s="22" t="n">
        <f aca="false">((1+(ROUNDUP(F73*100,2))/100)^(365.25/(A73-$A$8+1))-1)</f>
        <v>1.37409043127844</v>
      </c>
      <c r="H73" s="5"/>
      <c r="I73" s="5"/>
      <c r="J73" s="5"/>
      <c r="K73" s="5"/>
      <c r="L73" s="5"/>
      <c r="M73" s="5"/>
      <c r="N73" s="5"/>
    </row>
    <row r="74" customFormat="false" ht="12.75" hidden="false" customHeight="true" outlineLevel="0" collapsed="false">
      <c r="A74" s="17" t="n">
        <v>44597</v>
      </c>
      <c r="B74" s="18" t="n">
        <v>2517.32</v>
      </c>
      <c r="C74" s="18" t="n">
        <v>0</v>
      </c>
      <c r="D74" s="19" t="n">
        <f aca="false">IF(B73&lt;&gt;"",(B74-(B73+C74))/(B73+C74)*100,0)</f>
        <v>0</v>
      </c>
      <c r="E74" s="20" t="n">
        <f aca="false">1+D74/100</f>
        <v>1</v>
      </c>
      <c r="F74" s="21" t="n">
        <f aca="false">ROUNDUP((PRODUCT($E$8:E74)-1),4)</f>
        <v>0.1691</v>
      </c>
      <c r="G74" s="22" t="n">
        <f aca="false">((1+(ROUNDUP(F74*100,2))/100)^(365.25/(A74-$A$8+1))-1)</f>
        <v>1.34365035696913</v>
      </c>
      <c r="H74" s="5"/>
      <c r="I74" s="5"/>
      <c r="J74" s="5"/>
      <c r="K74" s="5"/>
      <c r="L74" s="5"/>
      <c r="M74" s="5"/>
      <c r="N74" s="5"/>
    </row>
    <row r="75" customFormat="false" ht="12.75" hidden="false" customHeight="true" outlineLevel="0" collapsed="false">
      <c r="A75" s="17" t="n">
        <v>44598</v>
      </c>
      <c r="B75" s="18" t="n">
        <v>2517.32</v>
      </c>
      <c r="C75" s="18" t="n">
        <v>0</v>
      </c>
      <c r="D75" s="19" t="n">
        <f aca="false">IF(B74&lt;&gt;"",(B75-(B74+C75))/(B74+C75)*100,0)</f>
        <v>0</v>
      </c>
      <c r="E75" s="20" t="n">
        <f aca="false">1+D75/100</f>
        <v>1</v>
      </c>
      <c r="F75" s="21" t="n">
        <f aca="false">ROUNDUP((PRODUCT($E$8:E75)-1),4)</f>
        <v>0.1691</v>
      </c>
      <c r="G75" s="22" t="n">
        <f aca="false">((1+(ROUNDUP(F75*100,2))/100)^(365.25/(A75-$A$8+1))-1)</f>
        <v>1.3144788719594</v>
      </c>
      <c r="H75" s="5"/>
      <c r="I75" s="5"/>
      <c r="J75" s="5"/>
      <c r="K75" s="5"/>
      <c r="L75" s="5"/>
      <c r="M75" s="5"/>
      <c r="N75" s="5"/>
    </row>
    <row r="76" customFormat="false" ht="12.75" hidden="false" customHeight="true" outlineLevel="0" collapsed="false">
      <c r="A76" s="17" t="n">
        <v>44599</v>
      </c>
      <c r="B76" s="18" t="n">
        <v>2580.091</v>
      </c>
      <c r="C76" s="18" t="n">
        <v>0</v>
      </c>
      <c r="D76" s="19" t="n">
        <f aca="false">IF(B75&lt;&gt;"",(B76-(B75+C76))/(B75+C76)*100,0)</f>
        <v>2.49356458455819</v>
      </c>
      <c r="E76" s="20" t="n">
        <f aca="false">1+D76/100</f>
        <v>1.02493564584558</v>
      </c>
      <c r="F76" s="21" t="n">
        <f aca="false">ROUNDUP((PRODUCT($E$8:E76)-1),4)</f>
        <v>0.1983</v>
      </c>
      <c r="G76" s="22" t="n">
        <f aca="false">((1+(ROUNDUP(F76*100,2))/100)^(365.25/(A76-$A$8+1))-1)</f>
        <v>1.60546402070658</v>
      </c>
      <c r="H76" s="5"/>
      <c r="I76" s="5"/>
      <c r="J76" s="5"/>
      <c r="K76" s="5"/>
      <c r="L76" s="5"/>
      <c r="M76" s="5"/>
      <c r="N76" s="5"/>
    </row>
    <row r="77" customFormat="false" ht="12.75" hidden="false" customHeight="true" outlineLevel="0" collapsed="false">
      <c r="A77" s="17" t="n">
        <v>44600</v>
      </c>
      <c r="B77" s="18" t="n">
        <v>2601.812</v>
      </c>
      <c r="C77" s="18" t="n">
        <v>0</v>
      </c>
      <c r="D77" s="19" t="n">
        <f aca="false">IF(B76&lt;&gt;"",(B77-(B76+C77))/(B76+C77)*100,0)</f>
        <v>0.841869530958404</v>
      </c>
      <c r="E77" s="20" t="n">
        <f aca="false">1+D77/100</f>
        <v>1.00841869530958</v>
      </c>
      <c r="F77" s="21" t="n">
        <f aca="false">ROUNDUP((PRODUCT($E$8:E77)-1),4)</f>
        <v>0.2084</v>
      </c>
      <c r="G77" s="22" t="n">
        <f aca="false">((1+(ROUNDUP(F77*100,2))/100)^(365.25/(A77-$A$8+1))-1)</f>
        <v>1.68512046633831</v>
      </c>
      <c r="H77" s="5"/>
      <c r="I77" s="5"/>
      <c r="J77" s="5"/>
      <c r="K77" s="5"/>
      <c r="L77" s="5"/>
      <c r="M77" s="5"/>
      <c r="N77" s="5"/>
    </row>
    <row r="78" customFormat="false" ht="12.75" hidden="false" customHeight="true" outlineLevel="0" collapsed="false">
      <c r="A78" s="17" t="n">
        <v>44601</v>
      </c>
      <c r="B78" s="18" t="n">
        <v>2642.258</v>
      </c>
      <c r="C78" s="18" t="n">
        <v>0</v>
      </c>
      <c r="D78" s="19" t="n">
        <f aca="false">IF(B77&lt;&gt;"",(B78-(B77+C78))/(B77+C78)*100,0)</f>
        <v>1.55453199539398</v>
      </c>
      <c r="E78" s="20" t="n">
        <f aca="false">1+D78/100</f>
        <v>1.01554531995394</v>
      </c>
      <c r="F78" s="21" t="n">
        <f aca="false">ROUNDUP((PRODUCT($E$8:E78)-1),4)</f>
        <v>0.2271</v>
      </c>
      <c r="G78" s="22" t="n">
        <f aca="false">((1+(ROUNDUP(F78*100,2))/100)^(365.25/(A78-$A$8+1))-1)</f>
        <v>1.86570209913527</v>
      </c>
      <c r="H78" s="5"/>
      <c r="I78" s="5"/>
      <c r="J78" s="5"/>
      <c r="K78" s="5"/>
      <c r="L78" s="5"/>
      <c r="M78" s="5"/>
      <c r="N78" s="5"/>
    </row>
    <row r="79" customFormat="false" ht="12.75" hidden="false" customHeight="true" outlineLevel="0" collapsed="false">
      <c r="A79" s="17" t="n">
        <v>44602</v>
      </c>
      <c r="B79" s="18" t="n">
        <v>2594.75</v>
      </c>
      <c r="C79" s="18" t="n">
        <v>0</v>
      </c>
      <c r="D79" s="19" t="n">
        <f aca="false">IF(B78&lt;&gt;"",(B79-(B78+C79))/(B78+C79)*100,0)</f>
        <v>-1.79800761318538</v>
      </c>
      <c r="E79" s="20" t="n">
        <f aca="false">1+D79/100</f>
        <v>0.982019923868146</v>
      </c>
      <c r="F79" s="21" t="n">
        <f aca="false">ROUNDUP((PRODUCT($E$8:E79)-1),4)</f>
        <v>0.2051</v>
      </c>
      <c r="G79" s="22" t="n">
        <f aca="false">((1+(ROUNDUP(F79*100,2))/100)^(365.25/(A79-$A$8+1))-1)</f>
        <v>1.57645977037258</v>
      </c>
      <c r="H79" s="5"/>
      <c r="I79" s="5"/>
      <c r="J79" s="5"/>
      <c r="K79" s="5"/>
      <c r="L79" s="5"/>
      <c r="M79" s="5"/>
      <c r="N79" s="5"/>
    </row>
    <row r="80" customFormat="false" ht="12.75" hidden="false" customHeight="true" outlineLevel="0" collapsed="false">
      <c r="A80" s="17" t="n">
        <v>44603</v>
      </c>
      <c r="B80" s="18" t="n">
        <v>2543.604</v>
      </c>
      <c r="C80" s="18" t="n">
        <v>0</v>
      </c>
      <c r="D80" s="19" t="n">
        <f aca="false">IF(B79&lt;&gt;"",(B80-(B79+C80))/(B79+C80)*100,0)</f>
        <v>-1.97113402061856</v>
      </c>
      <c r="E80" s="20" t="n">
        <f aca="false">1+D80/100</f>
        <v>0.980288659793814</v>
      </c>
      <c r="F80" s="21" t="n">
        <f aca="false">ROUNDUP((PRODUCT($E$8:E80)-1),4)</f>
        <v>0.1813</v>
      </c>
      <c r="G80" s="22" t="n">
        <f aca="false">((1+(ROUNDUP(F80*100,2))/100)^(365.25/(A80-$A$8+1))-1)</f>
        <v>1.30170058839272</v>
      </c>
      <c r="H80" s="5"/>
      <c r="I80" s="5"/>
      <c r="J80" s="5"/>
      <c r="K80" s="5"/>
      <c r="L80" s="5"/>
      <c r="M80" s="5"/>
      <c r="N80" s="5"/>
    </row>
    <row r="81" customFormat="false" ht="12.75" hidden="false" customHeight="true" outlineLevel="0" collapsed="false">
      <c r="A81" s="17" t="n">
        <v>44604</v>
      </c>
      <c r="B81" s="18" t="n">
        <v>2686.236</v>
      </c>
      <c r="C81" s="18" t="n">
        <v>142.632</v>
      </c>
      <c r="D81" s="19" t="n">
        <f aca="false">IF(B80&lt;&gt;"",(B81-(B80+C81))/(B80+C81)*100,0)</f>
        <v>0</v>
      </c>
      <c r="E81" s="20" t="n">
        <f aca="false">1+D81/100</f>
        <v>1</v>
      </c>
      <c r="F81" s="21" t="n">
        <f aca="false">ROUNDUP((PRODUCT($E$8:E81)-1),4)</f>
        <v>0.1813</v>
      </c>
      <c r="G81" s="22" t="n">
        <f aca="false">((1+(ROUNDUP(F81*100,2))/100)^(365.25/(A81-$A$8+1))-1)</f>
        <v>1.27591625160281</v>
      </c>
      <c r="H81" s="5"/>
      <c r="I81" s="5"/>
      <c r="J81" s="5"/>
      <c r="K81" s="5"/>
      <c r="L81" s="5"/>
      <c r="M81" s="5"/>
      <c r="N81" s="5"/>
    </row>
    <row r="82" customFormat="false" ht="12.75" hidden="false" customHeight="true" outlineLevel="0" collapsed="false">
      <c r="A82" s="17" t="n">
        <v>44605</v>
      </c>
      <c r="B82" s="18" t="n">
        <v>2686.236</v>
      </c>
      <c r="C82" s="18" t="n">
        <v>0</v>
      </c>
      <c r="D82" s="19" t="n">
        <f aca="false">IF(B81&lt;&gt;"",(B82-(B81+C82))/(B81+C82)*100,0)</f>
        <v>0</v>
      </c>
      <c r="E82" s="20" t="n">
        <f aca="false">1+D82/100</f>
        <v>1</v>
      </c>
      <c r="F82" s="21" t="n">
        <f aca="false">ROUNDUP((PRODUCT($E$8:E82)-1),4)</f>
        <v>0.1813</v>
      </c>
      <c r="G82" s="22" t="n">
        <f aca="false">((1+(ROUNDUP(F82*100,2))/100)^(365.25/(A82-$A$8+1))-1)</f>
        <v>1.25109691760983</v>
      </c>
      <c r="H82" s="5"/>
      <c r="I82" s="5"/>
      <c r="J82" s="5"/>
      <c r="K82" s="5"/>
      <c r="L82" s="5"/>
      <c r="M82" s="5"/>
      <c r="N82" s="5"/>
    </row>
    <row r="83" customFormat="false" ht="12.75" hidden="false" customHeight="true" outlineLevel="0" collapsed="false">
      <c r="A83" s="17" t="n">
        <v>44606</v>
      </c>
      <c r="B83" s="18" t="n">
        <v>2676.631</v>
      </c>
      <c r="C83" s="18" t="n">
        <v>0</v>
      </c>
      <c r="D83" s="19" t="n">
        <f aca="false">IF(B82&lt;&gt;"",(B83-(B82+C83))/(B82+C83)*100,0)</f>
        <v>-0.357563520107673</v>
      </c>
      <c r="E83" s="20" t="n">
        <f aca="false">1+D83/100</f>
        <v>0.996424364798923</v>
      </c>
      <c r="F83" s="21" t="n">
        <f aca="false">ROUNDUP((PRODUCT($E$8:E83)-1),4)</f>
        <v>0.1771</v>
      </c>
      <c r="G83" s="22" t="n">
        <f aca="false">((1+(ROUNDUP(F83*100,2))/100)^(365.25/(A83-$A$8+1))-1)</f>
        <v>1.18939144221519</v>
      </c>
      <c r="H83" s="5"/>
      <c r="I83" s="5"/>
      <c r="J83" s="5"/>
      <c r="K83" s="5"/>
      <c r="L83" s="5"/>
      <c r="M83" s="5"/>
      <c r="N83" s="5"/>
    </row>
    <row r="84" customFormat="false" ht="12.75" hidden="false" customHeight="true" outlineLevel="0" collapsed="false">
      <c r="A84" s="17" t="n">
        <v>44607</v>
      </c>
      <c r="B84" s="18" t="n">
        <v>2721.492</v>
      </c>
      <c r="C84" s="18" t="n">
        <v>0</v>
      </c>
      <c r="D84" s="19" t="n">
        <f aca="false">IF(B83&lt;&gt;"",(B84-(B83+C84))/(B83+C84)*100,0)</f>
        <v>1.67602482374296</v>
      </c>
      <c r="E84" s="20" t="n">
        <f aca="false">1+D84/100</f>
        <v>1.01676024823743</v>
      </c>
      <c r="F84" s="21" t="n">
        <f aca="false">ROUNDUP((PRODUCT($E$8:E84)-1),4)</f>
        <v>0.1968</v>
      </c>
      <c r="G84" s="22" t="n">
        <f aca="false">((1+(ROUNDUP(F84*100,2))/100)^(365.25/(A84-$A$8+1))-1)</f>
        <v>1.34474637890564</v>
      </c>
      <c r="H84" s="5"/>
      <c r="I84" s="5"/>
      <c r="J84" s="5"/>
      <c r="K84" s="5"/>
      <c r="L84" s="5"/>
      <c r="M84" s="5"/>
      <c r="N84" s="5"/>
    </row>
    <row r="85" customFormat="false" ht="12.75" hidden="false" customHeight="true" outlineLevel="0" collapsed="false">
      <c r="A85" s="17" t="n">
        <v>44608</v>
      </c>
      <c r="B85" s="18" t="n">
        <v>2722.057</v>
      </c>
      <c r="C85" s="18" t="n">
        <v>0</v>
      </c>
      <c r="D85" s="19" t="n">
        <f aca="false">IF(B84&lt;&gt;"",(B85-(B84+C85))/(B84+C85)*100,0)</f>
        <v>0.0207606709848882</v>
      </c>
      <c r="E85" s="20" t="n">
        <f aca="false">1+D85/100</f>
        <v>1.00020760670985</v>
      </c>
      <c r="F85" s="21" t="n">
        <f aca="false">ROUNDUP((PRODUCT($E$8:E85)-1),4)</f>
        <v>0.1971</v>
      </c>
      <c r="G85" s="22" t="n">
        <f aca="false">((1+(ROUNDUP(F85*100,2))/100)^(365.25/(A85-$A$8+1))-1)</f>
        <v>1.32199225766881</v>
      </c>
      <c r="H85" s="5"/>
      <c r="I85" s="5"/>
      <c r="J85" s="5"/>
      <c r="K85" s="5"/>
      <c r="L85" s="5"/>
      <c r="M85" s="5"/>
      <c r="N85" s="5"/>
    </row>
    <row r="86" customFormat="false" ht="12.75" hidden="false" customHeight="true" outlineLevel="0" collapsed="false">
      <c r="A86" s="17" t="n">
        <v>44609</v>
      </c>
      <c r="B86" s="18" t="n">
        <v>2708.595</v>
      </c>
      <c r="C86" s="18" t="n">
        <v>47.106</v>
      </c>
      <c r="D86" s="19" t="n">
        <f aca="false">IF(B85&lt;&gt;"",(B86-(B85+C86))/(B85+C86)*100,0)</f>
        <v>-2.1872313041883</v>
      </c>
      <c r="E86" s="20" t="n">
        <f aca="false">1+D86/100</f>
        <v>0.978127686958117</v>
      </c>
      <c r="F86" s="21" t="n">
        <f aca="false">ROUNDUP((PRODUCT($E$8:E86)-1),4)</f>
        <v>0.1709</v>
      </c>
      <c r="G86" s="22" t="n">
        <f aca="false">((1+(ROUNDUP(F86*100,2))/100)^(365.25/(A86-$A$8+1))-1)</f>
        <v>1.07393760004566</v>
      </c>
      <c r="H86" s="5"/>
      <c r="I86" s="5"/>
      <c r="J86" s="5"/>
      <c r="K86" s="5"/>
      <c r="L86" s="5"/>
      <c r="M86" s="5"/>
      <c r="N86" s="5"/>
    </row>
    <row r="87" customFormat="false" ht="12.75" hidden="false" customHeight="true" outlineLevel="0" collapsed="false">
      <c r="A87" s="17" t="n">
        <v>44610</v>
      </c>
      <c r="B87" s="18" t="n">
        <v>2686.975</v>
      </c>
      <c r="C87" s="18" t="n">
        <v>0</v>
      </c>
      <c r="D87" s="19" t="n">
        <f aca="false">IF(B86&lt;&gt;"",(B87-(B86+C87))/(B86+C87)*100,0)</f>
        <v>-0.798199804695805</v>
      </c>
      <c r="E87" s="20" t="n">
        <f aca="false">1+D87/100</f>
        <v>0.992018001953042</v>
      </c>
      <c r="F87" s="21" t="n">
        <f aca="false">ROUNDUP((PRODUCT($E$8:E87)-1),4)</f>
        <v>0.1615</v>
      </c>
      <c r="G87" s="22" t="n">
        <f aca="false">((1+(ROUNDUP(F87*100,2))/100)^(365.25/(A87-$A$8+1))-1)</f>
        <v>0.980858026305946</v>
      </c>
      <c r="H87" s="5"/>
      <c r="I87" s="5"/>
      <c r="J87" s="5"/>
      <c r="K87" s="5"/>
      <c r="L87" s="5"/>
      <c r="M87" s="5"/>
      <c r="N87" s="5"/>
    </row>
    <row r="88" customFormat="false" ht="12.75" hidden="false" customHeight="true" outlineLevel="0" collapsed="false">
      <c r="A88" s="17" t="n">
        <v>44611</v>
      </c>
      <c r="B88" s="18" t="n">
        <v>2686.975</v>
      </c>
      <c r="C88" s="18" t="n">
        <v>0</v>
      </c>
      <c r="D88" s="19" t="n">
        <f aca="false">IF(B87&lt;&gt;"",(B88-(B87+C88))/(B87+C88)*100,0)</f>
        <v>0</v>
      </c>
      <c r="E88" s="20" t="n">
        <f aca="false">1+D88/100</f>
        <v>1</v>
      </c>
      <c r="F88" s="21" t="n">
        <f aca="false">ROUNDUP((PRODUCT($E$8:E88)-1),4)</f>
        <v>0.1615</v>
      </c>
      <c r="G88" s="22" t="n">
        <f aca="false">((1+(ROUNDUP(F88*100,2))/100)^(365.25/(A88-$A$8+1))-1)</f>
        <v>0.964212603404468</v>
      </c>
      <c r="H88" s="5"/>
      <c r="I88" s="5"/>
      <c r="J88" s="5"/>
      <c r="K88" s="5"/>
      <c r="L88" s="5"/>
      <c r="M88" s="5"/>
      <c r="N88" s="5"/>
    </row>
    <row r="89" customFormat="false" ht="12.75" hidden="false" customHeight="true" outlineLevel="0" collapsed="false">
      <c r="A89" s="17" t="n">
        <v>44612</v>
      </c>
      <c r="B89" s="18" t="n">
        <v>2686.975</v>
      </c>
      <c r="C89" s="18" t="n">
        <v>0</v>
      </c>
      <c r="D89" s="19" t="n">
        <f aca="false">IF(B88&lt;&gt;"",(B89-(B88+C89))/(B88+C89)*100,0)</f>
        <v>0</v>
      </c>
      <c r="E89" s="20" t="n">
        <f aca="false">1+D89/100</f>
        <v>1</v>
      </c>
      <c r="F89" s="21" t="n">
        <f aca="false">ROUNDUP((PRODUCT($E$8:E89)-1),4)</f>
        <v>0.1615</v>
      </c>
      <c r="G89" s="22" t="n">
        <f aca="false">((1+(ROUNDUP(F89*100,2))/100)^(365.25/(A89-$A$8+1))-1)</f>
        <v>0.948107973709227</v>
      </c>
      <c r="H89" s="5"/>
      <c r="I89" s="5"/>
      <c r="J89" s="5"/>
      <c r="K89" s="5"/>
      <c r="L89" s="5"/>
      <c r="M89" s="5"/>
      <c r="N89" s="5"/>
    </row>
    <row r="90" customFormat="false" ht="12.75" hidden="false" customHeight="true" outlineLevel="0" collapsed="false">
      <c r="A90" s="17" t="n">
        <v>44613</v>
      </c>
      <c r="B90" s="18" t="n">
        <v>2686.975</v>
      </c>
      <c r="C90" s="18" t="n">
        <v>0</v>
      </c>
      <c r="D90" s="19" t="n">
        <f aca="false">IF(B89&lt;&gt;"",(B90-(B89+C90))/(B89+C90)*100,0)</f>
        <v>0</v>
      </c>
      <c r="E90" s="20" t="n">
        <f aca="false">1+D90/100</f>
        <v>1</v>
      </c>
      <c r="F90" s="21" t="n">
        <f aca="false">ROUNDUP((PRODUCT($E$8:E90)-1),4)</f>
        <v>0.1615</v>
      </c>
      <c r="G90" s="22" t="n">
        <f aca="false">((1+(ROUNDUP(F90*100,2))/100)^(365.25/(A90-$A$8+1))-1)</f>
        <v>0.932518723777098</v>
      </c>
      <c r="H90" s="5"/>
      <c r="I90" s="5"/>
      <c r="J90" s="5"/>
      <c r="K90" s="5"/>
      <c r="L90" s="5"/>
      <c r="M90" s="5"/>
      <c r="N90" s="5"/>
    </row>
    <row r="91" customFormat="false" ht="12.75" hidden="false" customHeight="true" outlineLevel="0" collapsed="false">
      <c r="A91" s="17" t="n">
        <v>44614</v>
      </c>
      <c r="B91" s="18" t="n">
        <v>2728.278</v>
      </c>
      <c r="C91" s="18" t="n">
        <v>0</v>
      </c>
      <c r="D91" s="19" t="n">
        <f aca="false">IF(B90&lt;&gt;"",(B91-(B90+C91))/(B90+C91)*100,0)</f>
        <v>1.53715609560937</v>
      </c>
      <c r="E91" s="20" t="n">
        <f aca="false">1+D91/100</f>
        <v>1.01537156095609</v>
      </c>
      <c r="F91" s="21" t="n">
        <f aca="false">ROUNDUP((PRODUCT($E$8:E91)-1),4)</f>
        <v>0.1794</v>
      </c>
      <c r="G91" s="22" t="n">
        <f aca="false">((1+(ROUNDUP(F91*100,2))/100)^(365.25/(A91-$A$8+1))-1)</f>
        <v>1.04926404686694</v>
      </c>
      <c r="H91" s="5"/>
      <c r="I91" s="5"/>
      <c r="J91" s="5"/>
      <c r="K91" s="5"/>
      <c r="L91" s="5"/>
      <c r="M91" s="5"/>
      <c r="N91" s="5"/>
    </row>
    <row r="92" customFormat="false" ht="12.75" hidden="false" customHeight="true" outlineLevel="0" collapsed="false">
      <c r="A92" s="17" t="n">
        <v>44615</v>
      </c>
      <c r="B92" s="18" t="n">
        <v>2675.886</v>
      </c>
      <c r="C92" s="18" t="n">
        <v>0</v>
      </c>
      <c r="D92" s="19" t="n">
        <f aca="false">IF(B91&lt;&gt;"",(B92-(B91+C92))/(B91+C92)*100,0)</f>
        <v>-1.92033216556377</v>
      </c>
      <c r="E92" s="20" t="n">
        <f aca="false">1+D92/100</f>
        <v>0.980796678344362</v>
      </c>
      <c r="F92" s="21" t="n">
        <f aca="false">ROUNDUP((PRODUCT($E$8:E92)-1),4)</f>
        <v>0.1568</v>
      </c>
      <c r="G92" s="22" t="n">
        <f aca="false">((1+(ROUNDUP(F92*100,2))/100)^(365.25/(A92-$A$8+1))-1)</f>
        <v>0.869926558921728</v>
      </c>
      <c r="H92" s="5"/>
      <c r="I92" s="5"/>
      <c r="J92" s="5"/>
      <c r="K92" s="5"/>
      <c r="L92" s="5"/>
      <c r="M92" s="5"/>
      <c r="N92" s="5"/>
    </row>
    <row r="93" customFormat="false" ht="12.75" hidden="false" customHeight="true" outlineLevel="0" collapsed="false">
      <c r="A93" s="17" t="n">
        <v>44616</v>
      </c>
      <c r="B93" s="18" t="n">
        <v>2720.962</v>
      </c>
      <c r="C93" s="18" t="n">
        <v>0</v>
      </c>
      <c r="D93" s="19" t="n">
        <f aca="false">IF(B92&lt;&gt;"",(B93-(B92+C93))/(B92+C93)*100,0)</f>
        <v>1.68452617189223</v>
      </c>
      <c r="E93" s="20" t="n">
        <f aca="false">1+D93/100</f>
        <v>1.01684526171892</v>
      </c>
      <c r="F93" s="21" t="n">
        <f aca="false">ROUNDUP((PRODUCT($E$8:E93)-1),4)</f>
        <v>0.1762</v>
      </c>
      <c r="G93" s="22" t="n">
        <f aca="false">((1+(ROUNDUP(F93*100,2))/100)^(365.25/(A93-$A$8+1))-1)</f>
        <v>0.992232895756675</v>
      </c>
      <c r="H93" s="5"/>
      <c r="I93" s="5"/>
      <c r="J93" s="5"/>
      <c r="K93" s="5"/>
      <c r="L93" s="5"/>
      <c r="M93" s="5"/>
      <c r="N93" s="5"/>
    </row>
    <row r="94" customFormat="false" ht="12.75" hidden="false" customHeight="true" outlineLevel="0" collapsed="false">
      <c r="A94" s="17" t="n">
        <v>44617</v>
      </c>
      <c r="B94" s="18" t="n">
        <v>2781.614</v>
      </c>
      <c r="C94" s="18" t="n">
        <v>0</v>
      </c>
      <c r="D94" s="19" t="n">
        <f aca="false">IF(B93&lt;&gt;"",(B94-(B93+C94))/(B93+C94)*100,0)</f>
        <v>2.22906457348541</v>
      </c>
      <c r="E94" s="20" t="n">
        <f aca="false">1+D94/100</f>
        <v>1.02229064573485</v>
      </c>
      <c r="F94" s="21" t="n">
        <f aca="false">ROUNDUP((PRODUCT($E$8:E94)-1),4)</f>
        <v>0.2025</v>
      </c>
      <c r="G94" s="22" t="n">
        <f aca="false">((1+(ROUNDUP(F94*100,2))/100)^(365.25/(A94-$A$8+1))-1)</f>
        <v>1.16879887582243</v>
      </c>
      <c r="H94" s="5"/>
      <c r="I94" s="5"/>
      <c r="J94" s="5"/>
      <c r="K94" s="5"/>
      <c r="L94" s="5"/>
      <c r="M94" s="5"/>
      <c r="N94" s="5"/>
    </row>
    <row r="95" customFormat="false" ht="12.75" hidden="false" customHeight="true" outlineLevel="0" collapsed="false">
      <c r="A95" s="17" t="n">
        <v>44618</v>
      </c>
      <c r="B95" s="18" t="n">
        <v>2781.614</v>
      </c>
      <c r="C95" s="18" t="n">
        <v>0</v>
      </c>
      <c r="D95" s="19" t="n">
        <f aca="false">IF(B94&lt;&gt;"",(B95-(B94+C95))/(B94+C95)*100,0)</f>
        <v>0</v>
      </c>
      <c r="E95" s="20" t="n">
        <f aca="false">1+D95/100</f>
        <v>1</v>
      </c>
      <c r="F95" s="21" t="n">
        <f aca="false">ROUNDUP((PRODUCT($E$8:E95)-1),4)</f>
        <v>0.2025</v>
      </c>
      <c r="G95" s="22" t="n">
        <f aca="false">((1+(ROUNDUP(F95*100,2))/100)^(365.25/(A95-$A$8+1))-1)</f>
        <v>1.14980270909021</v>
      </c>
      <c r="H95" s="5"/>
      <c r="I95" s="5"/>
      <c r="J95" s="5"/>
      <c r="K95" s="5"/>
      <c r="L95" s="5"/>
      <c r="M95" s="5"/>
      <c r="N95" s="5"/>
    </row>
    <row r="96" customFormat="false" ht="12.75" hidden="false" customHeight="true" outlineLevel="0" collapsed="false">
      <c r="A96" s="17" t="n">
        <v>44619</v>
      </c>
      <c r="B96" s="18" t="n">
        <v>2781.614</v>
      </c>
      <c r="C96" s="18" t="n">
        <v>0</v>
      </c>
      <c r="D96" s="19" t="n">
        <f aca="false">IF(B95&lt;&gt;"",(B96-(B95+C96))/(B95+C96)*100,0)</f>
        <v>0</v>
      </c>
      <c r="E96" s="20" t="n">
        <f aca="false">1+D96/100</f>
        <v>1</v>
      </c>
      <c r="F96" s="21" t="n">
        <f aca="false">ROUNDUP((PRODUCT($E$8:E96)-1),4)</f>
        <v>0.2025</v>
      </c>
      <c r="G96" s="22" t="n">
        <f aca="false">((1+(ROUNDUP(F96*100,2))/100)^(365.25/(A96-$A$8+1))-1)</f>
        <v>1.13139425105483</v>
      </c>
      <c r="H96" s="5"/>
      <c r="I96" s="5"/>
      <c r="J96" s="5"/>
      <c r="K96" s="5"/>
      <c r="L96" s="5"/>
      <c r="M96" s="5"/>
      <c r="N96" s="5"/>
    </row>
    <row r="97" customFormat="false" ht="12.75" hidden="false" customHeight="true" outlineLevel="0" collapsed="false">
      <c r="A97" s="17" t="n">
        <v>44620</v>
      </c>
      <c r="B97" s="18" t="n">
        <v>2775.832</v>
      </c>
      <c r="C97" s="18" t="n">
        <v>0</v>
      </c>
      <c r="D97" s="19" t="n">
        <f aca="false">IF(B96&lt;&gt;"",(B97-(B96+C97))/(B96+C97)*100,0)</f>
        <v>-0.207864930216763</v>
      </c>
      <c r="E97" s="20" t="n">
        <f aca="false">1+D97/100</f>
        <v>0.997921350697832</v>
      </c>
      <c r="F97" s="21" t="n">
        <f aca="false">ROUNDUP((PRODUCT($E$8:E97)-1),4)</f>
        <v>0.2</v>
      </c>
      <c r="G97" s="22" t="n">
        <f aca="false">((1+(ROUNDUP(F97*100,2))/100)^(365.25/(A97-$A$8+1))-1)</f>
        <v>1.09577130715071</v>
      </c>
      <c r="H97" s="5"/>
      <c r="I97" s="5"/>
      <c r="J97" s="5"/>
      <c r="K97" s="5"/>
      <c r="L97" s="5"/>
      <c r="M97" s="5"/>
      <c r="N97" s="5"/>
    </row>
    <row r="98" customFormat="false" ht="12.75" hidden="false" customHeight="true" outlineLevel="0" collapsed="false">
      <c r="A98" s="17" t="n">
        <v>44621</v>
      </c>
      <c r="B98" s="18" t="n">
        <v>2732.526</v>
      </c>
      <c r="C98" s="18" t="n">
        <v>0</v>
      </c>
      <c r="D98" s="19" t="n">
        <f aca="false">IF(B97&lt;&gt;"",(B98-(B97+C98))/(B97+C98)*100,0)</f>
        <v>-1.56010882502977</v>
      </c>
      <c r="E98" s="20" t="n">
        <f aca="false">1+D98/100</f>
        <v>0.984398911749702</v>
      </c>
      <c r="F98" s="21" t="n">
        <f aca="false">ROUNDUP((PRODUCT($E$8:E98)-1),4)</f>
        <v>0.1812</v>
      </c>
      <c r="G98" s="22" t="n">
        <f aca="false">((1+(ROUNDUP(F98*100,2))/100)^(365.25/(A98-$A$8+1))-1)</f>
        <v>0.951134494620403</v>
      </c>
      <c r="H98" s="5"/>
      <c r="I98" s="5"/>
      <c r="J98" s="5"/>
      <c r="K98" s="5"/>
      <c r="L98" s="5"/>
      <c r="M98" s="5"/>
      <c r="N98" s="5"/>
    </row>
    <row r="99" customFormat="false" ht="12.75" hidden="false" customHeight="true" outlineLevel="0" collapsed="false">
      <c r="A99" s="17" t="n">
        <v>44622</v>
      </c>
      <c r="B99" s="18" t="n">
        <v>3066.31</v>
      </c>
      <c r="C99" s="18" t="n">
        <v>283.044</v>
      </c>
      <c r="D99" s="19" t="n">
        <f aca="false">IF(B98&lt;&gt;"",(B99-(B98+C99))/(B98+C99)*100,0)</f>
        <v>1.68260063603233</v>
      </c>
      <c r="E99" s="20" t="n">
        <f aca="false">1+D99/100</f>
        <v>1.01682600636032</v>
      </c>
      <c r="F99" s="21" t="n">
        <f aca="false">ROUNDUP((PRODUCT($E$8:E99)-1),4)</f>
        <v>0.2011</v>
      </c>
      <c r="G99" s="22" t="n">
        <f aca="false">((1+(ROUNDUP(F99*100,2))/100)^(365.25/(A99-$A$8+1))-1)</f>
        <v>1.06984556322934</v>
      </c>
      <c r="H99" s="5"/>
      <c r="I99" s="5"/>
      <c r="J99" s="5"/>
      <c r="K99" s="5"/>
      <c r="L99" s="5"/>
      <c r="M99" s="5"/>
      <c r="N99" s="5"/>
    </row>
    <row r="100" customFormat="false" ht="12.75" hidden="false" customHeight="true" outlineLevel="0" collapsed="false">
      <c r="A100" s="17" t="n">
        <v>44623</v>
      </c>
      <c r="B100" s="18" t="n">
        <v>3044.73</v>
      </c>
      <c r="C100" s="18" t="n">
        <v>0</v>
      </c>
      <c r="D100" s="19" t="n">
        <f aca="false">IF(B99&lt;&gt;"",(B100-(B99+C100))/(B99+C100)*100,0)</f>
        <v>-0.703777504557593</v>
      </c>
      <c r="E100" s="20" t="n">
        <f aca="false">1+D100/100</f>
        <v>0.992962224954424</v>
      </c>
      <c r="F100" s="21" t="n">
        <f aca="false">ROUNDUP((PRODUCT($E$8:E100)-1),4)</f>
        <v>0.1927</v>
      </c>
      <c r="G100" s="22" t="n">
        <f aca="false">((1+(ROUNDUP(F100*100,2))/100)^(365.25/(A100-$A$8+1))-1)</f>
        <v>0.997883645239233</v>
      </c>
      <c r="H100" s="5"/>
      <c r="I100" s="5"/>
      <c r="J100" s="5"/>
      <c r="K100" s="5"/>
      <c r="L100" s="5"/>
      <c r="M100" s="5"/>
      <c r="N100" s="5"/>
    </row>
    <row r="101" customFormat="false" ht="12.75" hidden="false" customHeight="true" outlineLevel="0" collapsed="false">
      <c r="A101" s="17" t="n">
        <v>44624</v>
      </c>
      <c r="B101" s="18" t="n">
        <v>3017.56</v>
      </c>
      <c r="C101" s="18" t="n">
        <v>0</v>
      </c>
      <c r="D101" s="19" t="n">
        <f aca="false">IF(B100&lt;&gt;"",(B101-(B100+C101))/(B100+C101)*100,0)</f>
        <v>-0.892361555868667</v>
      </c>
      <c r="E101" s="20" t="n">
        <f aca="false">1+D101/100</f>
        <v>0.991076384441313</v>
      </c>
      <c r="F101" s="21" t="n">
        <f aca="false">ROUNDUP((PRODUCT($E$8:E101)-1),4)</f>
        <v>0.182</v>
      </c>
      <c r="G101" s="22" t="n">
        <f aca="false">((1+(ROUNDUP(F101*100,2))/100)^(365.25/(A101-$A$8+1))-1)</f>
        <v>0.914984433179159</v>
      </c>
      <c r="H101" s="5"/>
      <c r="I101" s="5"/>
      <c r="J101" s="5"/>
      <c r="K101" s="5"/>
      <c r="L101" s="5"/>
      <c r="M101" s="5"/>
      <c r="N101" s="5"/>
    </row>
    <row r="102" customFormat="false" ht="12.75" hidden="false" customHeight="true" outlineLevel="0" collapsed="false">
      <c r="A102" s="17" t="n">
        <v>44625</v>
      </c>
      <c r="B102" s="18" t="n">
        <v>3017.56</v>
      </c>
      <c r="C102" s="18" t="n">
        <v>0</v>
      </c>
      <c r="D102" s="19" t="n">
        <f aca="false">IF(B101&lt;&gt;"",(B102-(B101+C102))/(B101+C102)*100,0)</f>
        <v>0</v>
      </c>
      <c r="E102" s="20" t="n">
        <f aca="false">1+D102/100</f>
        <v>1</v>
      </c>
      <c r="F102" s="21" t="n">
        <f aca="false">ROUNDUP((PRODUCT($E$8:E102)-1),4)</f>
        <v>0.182</v>
      </c>
      <c r="G102" s="22" t="n">
        <f aca="false">((1+(ROUNDUP(F102*100,2))/100)^(365.25/(A102-$A$8+1))-1)</f>
        <v>0.901932446507611</v>
      </c>
      <c r="H102" s="5"/>
      <c r="I102" s="5"/>
      <c r="J102" s="5"/>
      <c r="K102" s="5"/>
      <c r="L102" s="5"/>
      <c r="M102" s="5"/>
      <c r="N102" s="5"/>
    </row>
    <row r="103" customFormat="false" ht="12.75" hidden="false" customHeight="true" outlineLevel="0" collapsed="false">
      <c r="A103" s="17" t="n">
        <v>44626</v>
      </c>
      <c r="B103" s="18" t="n">
        <v>3017.56</v>
      </c>
      <c r="C103" s="18" t="n">
        <v>0</v>
      </c>
      <c r="D103" s="19" t="n">
        <f aca="false">IF(B102&lt;&gt;"",(B103-(B102+C103))/(B102+C103)*100,0)</f>
        <v>0</v>
      </c>
      <c r="E103" s="20" t="n">
        <f aca="false">1+D103/100</f>
        <v>1</v>
      </c>
      <c r="F103" s="21" t="n">
        <f aca="false">ROUNDUP((PRODUCT($E$8:E103)-1),4)</f>
        <v>0.182</v>
      </c>
      <c r="G103" s="22" t="n">
        <f aca="false">((1+(ROUNDUP(F103*100,2))/100)^(365.25/(A103-$A$8+1))-1)</f>
        <v>0.889238578272106</v>
      </c>
      <c r="H103" s="5"/>
      <c r="I103" s="5"/>
      <c r="J103" s="5"/>
      <c r="K103" s="5"/>
      <c r="L103" s="5"/>
      <c r="M103" s="5"/>
      <c r="N103" s="5"/>
    </row>
    <row r="104" customFormat="false" ht="12.75" hidden="false" customHeight="true" outlineLevel="0" collapsed="false">
      <c r="A104" s="17" t="n">
        <v>44627</v>
      </c>
      <c r="B104" s="18" t="n">
        <v>2992.367</v>
      </c>
      <c r="C104" s="18" t="n">
        <v>0</v>
      </c>
      <c r="D104" s="19" t="n">
        <f aca="false">IF(B103&lt;&gt;"",(B104-(B103+C104))/(B103+C104)*100,0)</f>
        <v>-0.834879836689253</v>
      </c>
      <c r="E104" s="20" t="n">
        <f aca="false">1+D104/100</f>
        <v>0.991651201633107</v>
      </c>
      <c r="F104" s="21" t="n">
        <f aca="false">ROUNDUP((PRODUCT($E$8:E104)-1),4)</f>
        <v>0.1721</v>
      </c>
      <c r="G104" s="22" t="n">
        <f aca="false">((1+(ROUNDUP(F104*100,2))/100)^(365.25/(A104-$A$8+1))-1)</f>
        <v>0.818377132650996</v>
      </c>
      <c r="H104" s="5"/>
      <c r="I104" s="5"/>
      <c r="J104" s="5"/>
      <c r="K104" s="5"/>
      <c r="L104" s="5"/>
      <c r="M104" s="5"/>
      <c r="N104" s="5"/>
    </row>
    <row r="105" customFormat="false" ht="12.75" hidden="false" customHeight="true" outlineLevel="0" collapsed="false">
      <c r="A105" s="17" t="n">
        <v>44628</v>
      </c>
      <c r="B105" s="18" t="n">
        <v>2972.151</v>
      </c>
      <c r="C105" s="18" t="n">
        <v>0</v>
      </c>
      <c r="D105" s="19" t="n">
        <f aca="false">IF(B104&lt;&gt;"",(B105-(B104+C105))/(B104+C105)*100,0)</f>
        <v>-0.675585581581385</v>
      </c>
      <c r="E105" s="20" t="n">
        <f aca="false">1+D105/100</f>
        <v>0.993244144184186</v>
      </c>
      <c r="F105" s="21" t="n">
        <f aca="false">ROUNDUP((PRODUCT($E$8:E105)-1),4)</f>
        <v>0.1642</v>
      </c>
      <c r="G105" s="22" t="n">
        <f aca="false">((1+(ROUNDUP(F105*100,2))/100)^(365.25/(A105-$A$8+1))-1)</f>
        <v>0.76233124631597</v>
      </c>
      <c r="H105" s="5"/>
      <c r="I105" s="5"/>
      <c r="J105" s="5"/>
      <c r="K105" s="5"/>
      <c r="L105" s="5"/>
      <c r="M105" s="5"/>
      <c r="N105" s="5"/>
    </row>
    <row r="106" customFormat="false" ht="12.75" hidden="false" customHeight="true" outlineLevel="0" collapsed="false">
      <c r="A106" s="17" t="n">
        <v>44629</v>
      </c>
      <c r="B106" s="18" t="n">
        <v>3052.35</v>
      </c>
      <c r="C106" s="18" t="n">
        <v>0</v>
      </c>
      <c r="D106" s="19" t="n">
        <f aca="false">IF(B105&lt;&gt;"",(B106-(B105+C106))/(B105+C106)*100,0)</f>
        <v>2.69834877164719</v>
      </c>
      <c r="E106" s="20" t="n">
        <f aca="false">1+D106/100</f>
        <v>1.02698348771647</v>
      </c>
      <c r="F106" s="21" t="n">
        <f aca="false">ROUNDUP((PRODUCT($E$8:E106)-1),4)</f>
        <v>0.1956</v>
      </c>
      <c r="G106" s="22" t="n">
        <f aca="false">((1+(ROUNDUP(F106*100,2))/100)^(365.25/(A106-$A$8+1))-1)</f>
        <v>0.933058390887049</v>
      </c>
      <c r="H106" s="5"/>
      <c r="I106" s="5"/>
      <c r="J106" s="5"/>
      <c r="K106" s="5"/>
      <c r="L106" s="5"/>
      <c r="M106" s="5"/>
      <c r="N106" s="5"/>
    </row>
    <row r="107" customFormat="false" ht="12.75" hidden="false" customHeight="true" outlineLevel="0" collapsed="false">
      <c r="A107" s="17" t="n">
        <v>44630</v>
      </c>
      <c r="B107" s="18" t="n">
        <v>3037.986</v>
      </c>
      <c r="C107" s="18" t="n">
        <v>0</v>
      </c>
      <c r="D107" s="19" t="n">
        <f aca="false">IF(B106&lt;&gt;"",(B107-(B106+C107))/(B106+C107)*100,0)</f>
        <v>-0.470588235294119</v>
      </c>
      <c r="E107" s="20" t="n">
        <f aca="false">1+D107/100</f>
        <v>0.995294117647059</v>
      </c>
      <c r="F107" s="21" t="n">
        <f aca="false">ROUNDUP((PRODUCT($E$8:E107)-1),4)</f>
        <v>0.19</v>
      </c>
      <c r="G107" s="22" t="n">
        <f aca="false">((1+(ROUNDUP(F107*100,2))/100)^(365.25/(A107-$A$8+1))-1)</f>
        <v>0.887710000071567</v>
      </c>
      <c r="H107" s="5"/>
      <c r="I107" s="5"/>
      <c r="J107" s="5"/>
      <c r="K107" s="5"/>
      <c r="L107" s="5"/>
      <c r="M107" s="5"/>
      <c r="N107" s="5"/>
    </row>
    <row r="108" customFormat="false" ht="12.75" hidden="false" customHeight="true" outlineLevel="0" collapsed="false">
      <c r="A108" s="17" t="n">
        <v>44631</v>
      </c>
      <c r="B108" s="18" t="n">
        <v>2995.958</v>
      </c>
      <c r="C108" s="18" t="n">
        <v>0</v>
      </c>
      <c r="D108" s="19" t="n">
        <f aca="false">IF(B107&lt;&gt;"",(B108-(B107+C108))/(B107+C108)*100,0)</f>
        <v>-1.38341651344015</v>
      </c>
      <c r="E108" s="20" t="n">
        <f aca="false">1+D108/100</f>
        <v>0.986165834865598</v>
      </c>
      <c r="F108" s="21" t="n">
        <f aca="false">ROUNDUP((PRODUCT($E$8:E108)-1),4)</f>
        <v>0.1736</v>
      </c>
      <c r="G108" s="22" t="n">
        <f aca="false">((1+(ROUNDUP(F108*100,2))/100)^(365.25/(A108-$A$8+1))-1)</f>
        <v>0.784054377520419</v>
      </c>
      <c r="H108" s="5"/>
      <c r="I108" s="5"/>
      <c r="J108" s="5"/>
      <c r="K108" s="5"/>
      <c r="L108" s="5"/>
      <c r="M108" s="5"/>
      <c r="N108" s="5"/>
    </row>
    <row r="109" customFormat="false" ht="12.75" hidden="false" customHeight="true" outlineLevel="0" collapsed="false">
      <c r="A109" s="17" t="n">
        <v>44632</v>
      </c>
      <c r="B109" s="18" t="n">
        <v>3131.114</v>
      </c>
      <c r="C109" s="18" t="n">
        <v>135.156</v>
      </c>
      <c r="D109" s="19" t="n">
        <f aca="false">IF(B108&lt;&gt;"",(B109-(B108+C109))/(B108+C109)*100,0)</f>
        <v>0</v>
      </c>
      <c r="E109" s="20" t="n">
        <f aca="false">1+D109/100</f>
        <v>1</v>
      </c>
      <c r="F109" s="21" t="n">
        <f aca="false">ROUNDUP((PRODUCT($E$8:E109)-1),4)</f>
        <v>0.1736</v>
      </c>
      <c r="G109" s="22" t="n">
        <f aca="false">((1+(ROUNDUP(F109*100,2))/100)^(365.25/(A109-$A$8+1))-1)</f>
        <v>0.773957873121664</v>
      </c>
      <c r="H109" s="5"/>
      <c r="I109" s="5"/>
      <c r="J109" s="5"/>
      <c r="K109" s="5"/>
      <c r="L109" s="5"/>
      <c r="M109" s="5"/>
      <c r="N109" s="5"/>
    </row>
    <row r="110" customFormat="false" ht="12.75" hidden="false" customHeight="true" outlineLevel="0" collapsed="false">
      <c r="A110" s="17" t="n">
        <v>44633</v>
      </c>
      <c r="B110" s="18" t="n">
        <v>3131.114</v>
      </c>
      <c r="C110" s="18" t="n">
        <v>0</v>
      </c>
      <c r="D110" s="19" t="n">
        <f aca="false">IF(B109&lt;&gt;"",(B110-(B109+C110))/(B109+C110)*100,0)</f>
        <v>0</v>
      </c>
      <c r="E110" s="20" t="n">
        <f aca="false">1+D110/100</f>
        <v>1</v>
      </c>
      <c r="F110" s="21" t="n">
        <f aca="false">ROUNDUP((PRODUCT($E$8:E110)-1),4)</f>
        <v>0.1736</v>
      </c>
      <c r="G110" s="22" t="n">
        <f aca="false">((1+(ROUNDUP(F110*100,2))/100)^(365.25/(A110-$A$8+1))-1)</f>
        <v>0.764112905089543</v>
      </c>
      <c r="H110" s="5"/>
      <c r="I110" s="5"/>
      <c r="J110" s="5"/>
      <c r="K110" s="5"/>
      <c r="L110" s="5"/>
      <c r="M110" s="5"/>
      <c r="N110" s="5"/>
    </row>
    <row r="111" customFormat="false" ht="12.75" hidden="false" customHeight="true" outlineLevel="0" collapsed="false">
      <c r="A111" s="17" t="n">
        <v>44634</v>
      </c>
      <c r="B111" s="18" t="n">
        <v>3103.87</v>
      </c>
      <c r="C111" s="18" t="n">
        <v>0</v>
      </c>
      <c r="D111" s="19" t="n">
        <f aca="false">IF(B110&lt;&gt;"",(B111-(B110+C111))/(B110+C111)*100,0)</f>
        <v>-0.870105655686766</v>
      </c>
      <c r="E111" s="20" t="n">
        <f aca="false">1+D111/100</f>
        <v>0.991298943443132</v>
      </c>
      <c r="F111" s="21" t="n">
        <f aca="false">ROUNDUP((PRODUCT($E$8:E111)-1),4)</f>
        <v>0.1633</v>
      </c>
      <c r="G111" s="22" t="n">
        <f aca="false">((1+(ROUNDUP(F111*100,2))/100)^(365.25/(A111-$A$8+1))-1)</f>
        <v>0.701024670489221</v>
      </c>
      <c r="H111" s="5"/>
      <c r="I111" s="5"/>
      <c r="J111" s="5"/>
      <c r="K111" s="5"/>
      <c r="L111" s="5"/>
      <c r="M111" s="5"/>
      <c r="N111" s="5"/>
    </row>
    <row r="112" customFormat="false" ht="12.75" hidden="false" customHeight="true" outlineLevel="0" collapsed="false">
      <c r="A112" s="17" t="n">
        <v>44635</v>
      </c>
      <c r="B112" s="18" t="n">
        <v>3171.007</v>
      </c>
      <c r="C112" s="18" t="n">
        <v>0</v>
      </c>
      <c r="D112" s="19" t="n">
        <f aca="false">IF(B111&lt;&gt;"",(B112-(B111+C112))/(B111+C112)*100,0)</f>
        <v>2.16300940438872</v>
      </c>
      <c r="E112" s="20" t="n">
        <f aca="false">1+D112/100</f>
        <v>1.02163009404389</v>
      </c>
      <c r="F112" s="21" t="n">
        <f aca="false">ROUNDUP((PRODUCT($E$8:E112)-1),4)</f>
        <v>0.1885</v>
      </c>
      <c r="G112" s="22" t="n">
        <f aca="false">((1+(ROUNDUP(F112*100,2))/100)^(365.25/(A112-$A$8+1))-1)</f>
        <v>0.823433904924887</v>
      </c>
      <c r="H112" s="5"/>
      <c r="I112" s="5"/>
      <c r="J112" s="5"/>
      <c r="K112" s="5"/>
      <c r="L112" s="5"/>
      <c r="M112" s="5"/>
      <c r="N112" s="5"/>
    </row>
    <row r="113" customFormat="false" ht="12.75" hidden="false" customHeight="true" outlineLevel="0" collapsed="false">
      <c r="A113" s="17" t="n">
        <v>44636</v>
      </c>
      <c r="B113" s="18" t="n">
        <v>3247.874</v>
      </c>
      <c r="C113" s="18" t="n">
        <v>0</v>
      </c>
      <c r="D113" s="19" t="n">
        <f aca="false">IF(B112&lt;&gt;"",(B113-(B112+C113))/(B112+C113)*100,0)</f>
        <v>2.42405645903651</v>
      </c>
      <c r="E113" s="20" t="n">
        <f aca="false">1+D113/100</f>
        <v>1.02424056459037</v>
      </c>
      <c r="F113" s="21" t="n">
        <f aca="false">ROUNDUP((PRODUCT($E$8:E113)-1),4)</f>
        <v>0.2173</v>
      </c>
      <c r="G113" s="22" t="n">
        <f aca="false">((1+(ROUNDUP(F113*100,2))/100)^(365.25/(A113-$A$8+1))-1)</f>
        <v>0.969061400923586</v>
      </c>
      <c r="H113" s="5"/>
      <c r="I113" s="5"/>
      <c r="J113" s="5"/>
      <c r="K113" s="5"/>
      <c r="L113" s="5"/>
      <c r="M113" s="5"/>
      <c r="N113" s="5"/>
    </row>
    <row r="114" customFormat="false" ht="12.75" hidden="false" customHeight="true" outlineLevel="0" collapsed="false">
      <c r="A114" s="17" t="n">
        <v>44637</v>
      </c>
      <c r="B114" s="18" t="n">
        <v>3294.606</v>
      </c>
      <c r="C114" s="18" t="n">
        <v>46.732</v>
      </c>
      <c r="D114" s="19" t="n">
        <f aca="false">IF(B113&lt;&gt;"",(B114-(B113+C114))/(B113+C114)*100,0)</f>
        <v>0</v>
      </c>
      <c r="E114" s="20" t="n">
        <f aca="false">1+D114/100</f>
        <v>1</v>
      </c>
      <c r="F114" s="21" t="n">
        <f aca="false">ROUNDUP((PRODUCT($E$8:E114)-1),4)</f>
        <v>0.2173</v>
      </c>
      <c r="G114" s="22" t="n">
        <f aca="false">((1+(ROUNDUP(F114*100,2))/100)^(365.25/(A114-$A$8+1))-1)</f>
        <v>0.956632091806484</v>
      </c>
      <c r="H114" s="5"/>
      <c r="I114" s="5"/>
      <c r="J114" s="5"/>
      <c r="K114" s="5"/>
      <c r="L114" s="5"/>
      <c r="M114" s="5"/>
      <c r="N114" s="5"/>
    </row>
    <row r="115" customFormat="false" ht="12.75" hidden="false" customHeight="true" outlineLevel="0" collapsed="false">
      <c r="A115" s="17" t="n">
        <v>44638</v>
      </c>
      <c r="B115" s="18" t="n">
        <v>3294.606</v>
      </c>
      <c r="C115" s="18" t="n">
        <v>0</v>
      </c>
      <c r="D115" s="19" t="n">
        <f aca="false">IF(B114&lt;&gt;"",(B115-(B114+C115))/(B114+C115)*100,0)</f>
        <v>0</v>
      </c>
      <c r="E115" s="20" t="n">
        <f aca="false">1+D115/100</f>
        <v>1</v>
      </c>
      <c r="F115" s="21" t="n">
        <f aca="false">ROUNDUP((PRODUCT($E$8:E115)-1),4)</f>
        <v>0.2173</v>
      </c>
      <c r="G115" s="22" t="n">
        <f aca="false">((1+(ROUNDUP(F115*100,2))/100)^(365.25/(A115-$A$8+1))-1)</f>
        <v>0.944509249680429</v>
      </c>
      <c r="H115" s="5"/>
      <c r="I115" s="5"/>
      <c r="J115" s="5"/>
      <c r="K115" s="5"/>
      <c r="L115" s="5"/>
      <c r="M115" s="5"/>
      <c r="N115" s="5"/>
    </row>
    <row r="116" customFormat="false" ht="12.75" hidden="false" customHeight="true" outlineLevel="0" collapsed="false">
      <c r="A116" s="17" t="n">
        <v>44639</v>
      </c>
      <c r="B116" s="18" t="n">
        <v>3294.606</v>
      </c>
      <c r="C116" s="18" t="n">
        <v>0</v>
      </c>
      <c r="D116" s="19" t="n">
        <f aca="false">IF(B115&lt;&gt;"",(B116-(B115+C116))/(B115+C116)*100,0)</f>
        <v>0</v>
      </c>
      <c r="E116" s="20" t="n">
        <f aca="false">1+D116/100</f>
        <v>1</v>
      </c>
      <c r="F116" s="21" t="n">
        <f aca="false">ROUNDUP((PRODUCT($E$8:E116)-1),4)</f>
        <v>0.2173</v>
      </c>
      <c r="G116" s="22" t="n">
        <f aca="false">((1+(ROUNDUP(F116*100,2))/100)^(365.25/(A116-$A$8+1))-1)</f>
        <v>0.932681903523855</v>
      </c>
      <c r="H116" s="5"/>
      <c r="I116" s="5"/>
      <c r="J116" s="5"/>
      <c r="K116" s="5"/>
      <c r="L116" s="5"/>
      <c r="M116" s="5"/>
      <c r="N116" s="5"/>
    </row>
    <row r="117" customFormat="false" ht="12.75" hidden="false" customHeight="true" outlineLevel="0" collapsed="false">
      <c r="A117" s="17" t="n">
        <v>44640</v>
      </c>
      <c r="B117" s="18" t="n">
        <v>3294.606</v>
      </c>
      <c r="C117" s="18" t="n">
        <v>0</v>
      </c>
      <c r="D117" s="19" t="n">
        <f aca="false">IF(B116&lt;&gt;"",(B117-(B116+C117))/(B116+C117)*100,0)</f>
        <v>0</v>
      </c>
      <c r="E117" s="20" t="n">
        <f aca="false">1+D117/100</f>
        <v>1</v>
      </c>
      <c r="F117" s="21" t="n">
        <f aca="false">ROUNDUP((PRODUCT($E$8:E117)-1),4)</f>
        <v>0.2173</v>
      </c>
      <c r="G117" s="22" t="n">
        <f aca="false">((1+(ROUNDUP(F117*100,2))/100)^(365.25/(A117-$A$8+1))-1)</f>
        <v>0.921139591559832</v>
      </c>
      <c r="H117" s="5"/>
      <c r="I117" s="5"/>
      <c r="J117" s="5"/>
      <c r="K117" s="5"/>
      <c r="L117" s="5"/>
      <c r="M117" s="5"/>
      <c r="N117" s="5"/>
    </row>
    <row r="118" customFormat="false" ht="12.75" hidden="false" customHeight="true" outlineLevel="0" collapsed="false">
      <c r="A118" s="17" t="n">
        <v>44641</v>
      </c>
      <c r="B118" s="18" t="n">
        <v>3376.668</v>
      </c>
      <c r="C118" s="18" t="n">
        <v>0</v>
      </c>
      <c r="D118" s="19" t="n">
        <f aca="false">IF(B117&lt;&gt;"",(B118-(B117+C118))/(B117+C118)*100,0)</f>
        <v>2.49079859625097</v>
      </c>
      <c r="E118" s="20" t="n">
        <f aca="false">1+D118/100</f>
        <v>1.02490798596251</v>
      </c>
      <c r="F118" s="21" t="n">
        <f aca="false">ROUNDUP((PRODUCT($E$8:E118)-1),4)</f>
        <v>0.2476</v>
      </c>
      <c r="G118" s="22" t="n">
        <f aca="false">((1+(ROUNDUP(F118*100,2))/100)^(365.25/(A118-$A$8+1))-1)</f>
        <v>1.07080825252153</v>
      </c>
      <c r="H118" s="5"/>
      <c r="I118" s="5"/>
      <c r="J118" s="5"/>
      <c r="K118" s="5"/>
      <c r="L118" s="5"/>
      <c r="M118" s="5"/>
      <c r="N118" s="5"/>
    </row>
    <row r="119" customFormat="false" ht="12.75" hidden="false" customHeight="true" outlineLevel="0" collapsed="false">
      <c r="A119" s="17" t="n">
        <v>44642</v>
      </c>
      <c r="B119" s="18" t="n">
        <v>3490.272</v>
      </c>
      <c r="C119" s="18" t="n">
        <v>0</v>
      </c>
      <c r="D119" s="19" t="n">
        <f aca="false">IF(B118&lt;&gt;"",(B119-(B118+C119))/(B118+C119)*100,0)</f>
        <v>3.36438169224809</v>
      </c>
      <c r="E119" s="20" t="n">
        <f aca="false">1+D119/100</f>
        <v>1.03364381692248</v>
      </c>
      <c r="F119" s="21" t="n">
        <f aca="false">ROUNDUP((PRODUCT($E$8:E119)-1),4)</f>
        <v>0.2896</v>
      </c>
      <c r="G119" s="22" t="n">
        <f aca="false">((1+(ROUNDUP(F119*100,2))/100)^(365.25/(A119-$A$8+1))-1)</f>
        <v>1.29198402589712</v>
      </c>
      <c r="H119" s="5"/>
      <c r="I119" s="5"/>
      <c r="J119" s="5"/>
      <c r="K119" s="5"/>
      <c r="L119" s="5"/>
      <c r="M119" s="5"/>
      <c r="N119" s="5"/>
    </row>
    <row r="120" customFormat="false" ht="12.75" hidden="false" customHeight="true" outlineLevel="0" collapsed="false">
      <c r="A120" s="17" t="n">
        <v>44643</v>
      </c>
      <c r="B120" s="18" t="n">
        <v>3447.216</v>
      </c>
      <c r="C120" s="18" t="n">
        <v>0</v>
      </c>
      <c r="D120" s="19" t="n">
        <f aca="false">IF(B119&lt;&gt;"",(B120-(B119+C120))/(B119+C120)*100,0)</f>
        <v>-1.2336001320241</v>
      </c>
      <c r="E120" s="20" t="n">
        <f aca="false">1+D120/100</f>
        <v>0.987663998679759</v>
      </c>
      <c r="F120" s="21" t="n">
        <f aca="false">ROUNDUP((PRODUCT($E$8:E120)-1),4)</f>
        <v>0.2737</v>
      </c>
      <c r="G120" s="22" t="n">
        <f aca="false">((1+(ROUNDUP(F120*100,2))/100)^(365.25/(A120-$A$8+1))-1)</f>
        <v>1.18579102344423</v>
      </c>
      <c r="H120" s="5"/>
      <c r="I120" s="5"/>
      <c r="J120" s="5"/>
      <c r="K120" s="5"/>
      <c r="L120" s="5"/>
      <c r="M120" s="5"/>
      <c r="N120" s="5"/>
    </row>
    <row r="121" customFormat="false" ht="12.75" hidden="false" customHeight="true" outlineLevel="0" collapsed="false">
      <c r="A121" s="17" t="n">
        <v>44644</v>
      </c>
      <c r="B121" s="18" t="n">
        <v>3497.184</v>
      </c>
      <c r="C121" s="18" t="n">
        <v>0</v>
      </c>
      <c r="D121" s="19" t="n">
        <f aca="false">IF(B120&lt;&gt;"",(B121-(B120+C121))/(B120+C121)*100,0)</f>
        <v>1.4495175237061</v>
      </c>
      <c r="E121" s="20" t="n">
        <f aca="false">1+D121/100</f>
        <v>1.01449517523706</v>
      </c>
      <c r="F121" s="21" t="n">
        <f aca="false">ROUNDUP((PRODUCT($E$8:E121)-1),4)</f>
        <v>0.2922</v>
      </c>
      <c r="G121" s="22" t="n">
        <f aca="false">((1+(ROUNDUP(F121*100,2))/100)^(365.25/(A121-$A$8+1))-1)</f>
        <v>1.27349821174508</v>
      </c>
      <c r="H121" s="5"/>
      <c r="I121" s="5"/>
      <c r="J121" s="5"/>
      <c r="K121" s="5"/>
      <c r="L121" s="5"/>
      <c r="M121" s="5"/>
      <c r="N121" s="5"/>
    </row>
    <row r="122" customFormat="false" ht="12.75" hidden="false" customHeight="true" outlineLevel="0" collapsed="false">
      <c r="A122" s="17" t="n">
        <v>44645</v>
      </c>
      <c r="B122" s="18" t="n">
        <v>3511.44</v>
      </c>
      <c r="C122" s="18" t="n">
        <v>0</v>
      </c>
      <c r="D122" s="19" t="n">
        <f aca="false">IF(B121&lt;&gt;"",(B122-(B121+C122))/(B121+C122)*100,0)</f>
        <v>0.407642263032196</v>
      </c>
      <c r="E122" s="20" t="n">
        <f aca="false">1+D122/100</f>
        <v>1.00407642263032</v>
      </c>
      <c r="F122" s="21" t="n">
        <f aca="false">ROUNDUP((PRODUCT($E$8:E122)-1),4)</f>
        <v>0.2974</v>
      </c>
      <c r="G122" s="22" t="n">
        <f aca="false">((1+(ROUNDUP(F122*100,2))/100)^(365.25/(A122-$A$8+1))-1)</f>
        <v>1.28629632661692</v>
      </c>
      <c r="H122" s="5"/>
      <c r="I122" s="5"/>
      <c r="J122" s="5"/>
      <c r="K122" s="5"/>
      <c r="L122" s="5"/>
      <c r="M122" s="5"/>
      <c r="N122" s="5"/>
    </row>
    <row r="123" customFormat="false" ht="12.75" hidden="false" customHeight="true" outlineLevel="0" collapsed="false">
      <c r="A123" s="17" t="n">
        <v>44646</v>
      </c>
      <c r="B123" s="18" t="n">
        <v>3511.44</v>
      </c>
      <c r="C123" s="18" t="n">
        <v>0</v>
      </c>
      <c r="D123" s="19" t="n">
        <f aca="false">IF(B122&lt;&gt;"",(B123-(B122+C123))/(B122+C123)*100,0)</f>
        <v>0</v>
      </c>
      <c r="E123" s="20" t="n">
        <f aca="false">1+D123/100</f>
        <v>1</v>
      </c>
      <c r="F123" s="21" t="n">
        <f aca="false">ROUNDUP((PRODUCT($E$8:E123)-1),4)</f>
        <v>0.2974</v>
      </c>
      <c r="G123" s="22" t="n">
        <f aca="false">((1+(ROUNDUP(F123*100,2))/100)^(365.25/(A123-$A$8+1))-1)</f>
        <v>1.27005588315773</v>
      </c>
      <c r="H123" s="5"/>
      <c r="I123" s="5"/>
      <c r="J123" s="5"/>
      <c r="K123" s="5"/>
      <c r="L123" s="5"/>
      <c r="M123" s="5"/>
      <c r="N123" s="5"/>
    </row>
    <row r="124" customFormat="false" ht="12.75" hidden="false" customHeight="true" outlineLevel="0" collapsed="false">
      <c r="A124" s="17" t="n">
        <v>44647</v>
      </c>
      <c r="B124" s="18" t="n">
        <v>3511.44</v>
      </c>
      <c r="C124" s="18" t="n">
        <v>0</v>
      </c>
      <c r="D124" s="19" t="n">
        <f aca="false">IF(B123&lt;&gt;"",(B124-(B123+C124))/(B123+C124)*100,0)</f>
        <v>0</v>
      </c>
      <c r="E124" s="20" t="n">
        <f aca="false">1+D124/100</f>
        <v>1</v>
      </c>
      <c r="F124" s="21" t="n">
        <f aca="false">ROUNDUP((PRODUCT($E$8:E124)-1),4)</f>
        <v>0.2974</v>
      </c>
      <c r="G124" s="22" t="n">
        <f aca="false">((1+(ROUNDUP(F124*100,2))/100)^(365.25/(A124-$A$8+1))-1)</f>
        <v>1.25420547965213</v>
      </c>
      <c r="H124" s="5"/>
      <c r="I124" s="5"/>
      <c r="J124" s="5"/>
      <c r="K124" s="5"/>
      <c r="L124" s="5"/>
      <c r="M124" s="5"/>
      <c r="N124" s="5"/>
    </row>
    <row r="125" customFormat="false" ht="13.5" hidden="false" customHeight="true" outlineLevel="0" collapsed="false">
      <c r="A125" s="17" t="n">
        <v>44648</v>
      </c>
      <c r="B125" s="18" t="n">
        <v>3538.944</v>
      </c>
      <c r="C125" s="18" t="n">
        <v>0</v>
      </c>
      <c r="D125" s="19" t="n">
        <f aca="false">IF(B124&lt;&gt;"",(B125-(B124+C125))/(B124+C125)*100,0)</f>
        <v>0.783268402706579</v>
      </c>
      <c r="E125" s="20" t="n">
        <f aca="false">1+D125/100</f>
        <v>1.00783268402707</v>
      </c>
      <c r="F125" s="21" t="n">
        <f aca="false">ROUNDUP((PRODUCT($E$8:E125)-1),4)</f>
        <v>0.3076</v>
      </c>
      <c r="G125" s="22" t="n">
        <f aca="false">((1+(ROUNDUP(F125*100,2))/100)^(365.25/(A125-$A$8+1))-1)</f>
        <v>1.29366155563649</v>
      </c>
      <c r="H125" s="5"/>
      <c r="I125" s="5"/>
      <c r="J125" s="5"/>
      <c r="K125" s="5"/>
      <c r="L125" s="5"/>
      <c r="M125" s="5"/>
      <c r="N125" s="5"/>
    </row>
    <row r="126" customFormat="false" ht="12.75" hidden="false" customHeight="true" outlineLevel="0" collapsed="false">
      <c r="A126" s="17" t="n">
        <v>44649</v>
      </c>
      <c r="B126" s="18" t="n">
        <v>3586.176</v>
      </c>
      <c r="C126" s="18" t="n">
        <v>0</v>
      </c>
      <c r="D126" s="19" t="n">
        <f aca="false">IF(B125&lt;&gt;"",(B126-(B125+C126))/(B125+C126)*100,0)</f>
        <v>1.33463541666667</v>
      </c>
      <c r="E126" s="20" t="n">
        <f aca="false">1+D126/100</f>
        <v>1.01334635416667</v>
      </c>
      <c r="F126" s="21" t="n">
        <f aca="false">ROUNDUP((PRODUCT($E$8:E126)-1),4)</f>
        <v>0.325</v>
      </c>
      <c r="G126" s="22" t="n">
        <f aca="false">((1+(ROUNDUP(F126*100,2))/100)^(365.25/(A126-$A$8+1))-1)</f>
        <v>1.37203222263642</v>
      </c>
      <c r="H126" s="5"/>
      <c r="I126" s="5"/>
      <c r="J126" s="5"/>
      <c r="K126" s="5"/>
      <c r="L126" s="5"/>
      <c r="M126" s="5"/>
      <c r="N126" s="5"/>
    </row>
    <row r="127" customFormat="false" ht="13.5" hidden="false" customHeight="true" outlineLevel="0" collapsed="false">
      <c r="A127" s="17" t="n">
        <v>44650</v>
      </c>
      <c r="B127" s="18" t="n">
        <v>3560.4</v>
      </c>
      <c r="C127" s="18" t="n">
        <v>0</v>
      </c>
      <c r="D127" s="19" t="n">
        <f aca="false">IF(B126&lt;&gt;"",(B127-(B126+C127))/(B126+C127)*100,0)</f>
        <v>-0.71876003854802</v>
      </c>
      <c r="E127" s="20" t="n">
        <f aca="false">1+D127/100</f>
        <v>0.99281239961452</v>
      </c>
      <c r="F127" s="21" t="n">
        <f aca="false">ROUNDUP((PRODUCT($E$8:E127)-1),4)</f>
        <v>0.3155</v>
      </c>
      <c r="G127" s="22" t="n">
        <f aca="false">((1+(ROUNDUP(F127*100,2))/100)^(365.25/(A127-$A$8+1))-1)</f>
        <v>1.30400163031451</v>
      </c>
      <c r="H127" s="5"/>
      <c r="I127" s="5"/>
      <c r="J127" s="5"/>
      <c r="K127" s="5"/>
      <c r="L127" s="5"/>
      <c r="M127" s="5"/>
      <c r="N127" s="5"/>
    </row>
    <row r="128" customFormat="false" ht="13.5" hidden="false" customHeight="true" outlineLevel="0" collapsed="false">
      <c r="A128" s="17" t="n">
        <v>44651</v>
      </c>
      <c r="B128" s="18" t="n">
        <v>3504.528</v>
      </c>
      <c r="C128" s="18" t="n">
        <v>0</v>
      </c>
      <c r="D128" s="19" t="n">
        <f aca="false">IF(B127&lt;&gt;"",(B128-(B127+C128))/(B127+C128)*100,0)</f>
        <v>-1.56926188068757</v>
      </c>
      <c r="E128" s="20" t="n">
        <f aca="false">1+D128/100</f>
        <v>0.984307381193124</v>
      </c>
      <c r="F128" s="21" t="n">
        <f aca="false">ROUNDUP((PRODUCT($E$8:E128)-1),4)</f>
        <v>0.2949</v>
      </c>
      <c r="G128" s="22" t="n">
        <f aca="false">((1+(ROUNDUP(F128*100,2))/100)^(365.25/(A128-$A$8+1))-1)</f>
        <v>1.18170350807773</v>
      </c>
      <c r="H128" s="5"/>
      <c r="I128" s="5"/>
      <c r="J128" s="5"/>
      <c r="K128" s="5"/>
      <c r="L128" s="5"/>
      <c r="M128" s="5"/>
      <c r="N128" s="5"/>
    </row>
    <row r="129" customFormat="false" ht="13.5" hidden="false" customHeight="true" outlineLevel="0" collapsed="false">
      <c r="A129" s="17" t="n">
        <v>44652</v>
      </c>
      <c r="B129" s="18" t="n">
        <v>3517.344</v>
      </c>
      <c r="C129" s="18" t="n">
        <v>0</v>
      </c>
      <c r="D129" s="19" t="n">
        <f aca="false">IF(B128&lt;&gt;"",(B129-(B128+C129))/(B128+C129)*100,0)</f>
        <v>0.365698319431313</v>
      </c>
      <c r="E129" s="20" t="n">
        <f aca="false">1+D129/100</f>
        <v>1.00365698319431</v>
      </c>
      <c r="F129" s="21" t="n">
        <f aca="false">ROUNDUP((PRODUCT($E$8:E129)-1),4)</f>
        <v>0.2996</v>
      </c>
      <c r="G129" s="22" t="n">
        <f aca="false">((1+(ROUNDUP(F129*100,2))/100)^(365.25/(A129-$A$8+1))-1)</f>
        <v>1.19143936276892</v>
      </c>
      <c r="H129" s="5"/>
      <c r="I129" s="5"/>
      <c r="J129" s="5"/>
      <c r="K129" s="5"/>
      <c r="L129" s="5"/>
      <c r="M129" s="5"/>
      <c r="N129" s="5"/>
    </row>
    <row r="130" customFormat="false" ht="13.5" hidden="false" customHeight="true" outlineLevel="0" collapsed="false">
      <c r="A130" s="17" t="n">
        <v>44653</v>
      </c>
      <c r="B130" s="18" t="n">
        <v>3810.456</v>
      </c>
      <c r="C130" s="18" t="n">
        <v>293.112</v>
      </c>
      <c r="D130" s="19" t="n">
        <f aca="false">IF(B129&lt;&gt;"",(B130-(B129+C130))/(B129+C130)*100,0)</f>
        <v>0</v>
      </c>
      <c r="E130" s="20" t="n">
        <f aca="false">1+D130/100</f>
        <v>1</v>
      </c>
      <c r="F130" s="21" t="n">
        <f aca="false">ROUNDUP((PRODUCT($E$8:E130)-1),4)</f>
        <v>0.2996</v>
      </c>
      <c r="G130" s="22" t="n">
        <f aca="false">((1+(ROUNDUP(F130*100,2))/100)^(365.25/(A130-$A$8+1))-1)</f>
        <v>1.1775056974327</v>
      </c>
      <c r="H130" s="5"/>
      <c r="I130" s="5"/>
      <c r="J130" s="5"/>
      <c r="K130" s="5"/>
      <c r="L130" s="5"/>
      <c r="M130" s="5"/>
      <c r="N130" s="5"/>
    </row>
    <row r="131" customFormat="false" ht="13.5" hidden="false" customHeight="true" outlineLevel="0" collapsed="false">
      <c r="A131" s="17" t="n">
        <v>44654</v>
      </c>
      <c r="B131" s="18" t="n">
        <v>3810.456</v>
      </c>
      <c r="C131" s="18" t="n">
        <v>0</v>
      </c>
      <c r="D131" s="19" t="n">
        <f aca="false">IF(B130&lt;&gt;"",(B131-(B130+C131))/(B130+C131)*100,0)</f>
        <v>0</v>
      </c>
      <c r="E131" s="20" t="n">
        <f aca="false">1+D131/100</f>
        <v>1</v>
      </c>
      <c r="F131" s="21" t="n">
        <f aca="false">ROUNDUP((PRODUCT($E$8:E131)-1),4)</f>
        <v>0.2996</v>
      </c>
      <c r="G131" s="22" t="n">
        <f aca="false">((1+(ROUNDUP(F131*100,2))/100)^(365.25/(A131-$A$8+1))-1)</f>
        <v>1.16388323311415</v>
      </c>
      <c r="H131" s="5"/>
      <c r="I131" s="5"/>
      <c r="J131" s="5"/>
      <c r="K131" s="5"/>
      <c r="L131" s="5"/>
      <c r="M131" s="5"/>
      <c r="N131" s="5"/>
    </row>
    <row r="132" customFormat="false" ht="13.5" hidden="false" customHeight="true" outlineLevel="0" collapsed="false">
      <c r="A132" s="17" t="n">
        <v>44655</v>
      </c>
      <c r="B132" s="18" t="n">
        <v>3844.776</v>
      </c>
      <c r="C132" s="18" t="n">
        <v>0</v>
      </c>
      <c r="D132" s="19" t="n">
        <f aca="false">IF(B131&lt;&gt;"",(B132-(B131+C132))/(B131+C132)*100,0)</f>
        <v>0.900679603700991</v>
      </c>
      <c r="E132" s="20" t="n">
        <f aca="false">1+D132/100</f>
        <v>1.00900679603701</v>
      </c>
      <c r="F132" s="21" t="n">
        <f aca="false">ROUNDUP((PRODUCT($E$8:E132)-1),4)</f>
        <v>0.3113</v>
      </c>
      <c r="G132" s="22" t="n">
        <f aca="false">((1+(ROUNDUP(F132*100,2))/100)^(365.25/(A132-$A$8+1))-1)</f>
        <v>1.20762560650094</v>
      </c>
      <c r="H132" s="5"/>
      <c r="I132" s="5"/>
      <c r="J132" s="5"/>
      <c r="K132" s="5"/>
      <c r="L132" s="5"/>
      <c r="M132" s="5"/>
      <c r="N132" s="5"/>
    </row>
    <row r="133" customFormat="false" ht="13.5" hidden="false" customHeight="true" outlineLevel="0" collapsed="false">
      <c r="A133" s="17" t="n">
        <v>44656</v>
      </c>
      <c r="B133" s="18" t="n">
        <v>3792.048</v>
      </c>
      <c r="C133" s="18" t="n">
        <v>0</v>
      </c>
      <c r="D133" s="19" t="n">
        <f aca="false">IF(B132&lt;&gt;"",(B133-(B132+C133))/(B132+C133)*100,0)</f>
        <v>-1.37141929724906</v>
      </c>
      <c r="E133" s="20" t="n">
        <f aca="false">1+D133/100</f>
        <v>0.986285807027509</v>
      </c>
      <c r="F133" s="21" t="n">
        <f aca="false">ROUNDUP((PRODUCT($E$8:E133)-1),4)</f>
        <v>0.2933</v>
      </c>
      <c r="G133" s="22" t="n">
        <f aca="false">((1+(ROUNDUP(F133*100,2))/100)^(365.25/(A133-$A$8+1))-1)</f>
        <v>1.10763270769072</v>
      </c>
      <c r="H133" s="5"/>
      <c r="I133" s="5"/>
      <c r="J133" s="5"/>
      <c r="K133" s="5"/>
      <c r="L133" s="5"/>
      <c r="M133" s="5"/>
      <c r="N133" s="5"/>
    </row>
    <row r="134" customFormat="false" ht="13.5" hidden="false" customHeight="true" outlineLevel="0" collapsed="false">
      <c r="A134" s="17" t="n">
        <v>44657</v>
      </c>
      <c r="B134" s="18" t="n">
        <v>3752.268</v>
      </c>
      <c r="C134" s="18" t="n">
        <v>0</v>
      </c>
      <c r="D134" s="19" t="n">
        <f aca="false">IF(B133&lt;&gt;"",(B134-(B133+C134))/(B133+C134)*100,0)</f>
        <v>-1.04903735395754</v>
      </c>
      <c r="E134" s="20" t="n">
        <f aca="false">1+D134/100</f>
        <v>0.989509626460425</v>
      </c>
      <c r="F134" s="21" t="n">
        <f aca="false">ROUNDUP((PRODUCT($E$8:E134)-1),4)</f>
        <v>0.2798</v>
      </c>
      <c r="G134" s="22" t="n">
        <f aca="false">((1+(ROUNDUP(F134*100,2))/100)^(365.25/(A134-$A$8+1))-1)</f>
        <v>1.03300763245402</v>
      </c>
      <c r="H134" s="5"/>
      <c r="I134" s="5"/>
      <c r="J134" s="5"/>
      <c r="K134" s="5"/>
      <c r="L134" s="5"/>
      <c r="M134" s="5"/>
      <c r="N134" s="5"/>
    </row>
    <row r="135" customFormat="false" ht="13.5" hidden="false" customHeight="true" outlineLevel="0" collapsed="false">
      <c r="A135" s="17" t="n">
        <v>44658</v>
      </c>
      <c r="B135" s="18" t="n">
        <v>3838.101</v>
      </c>
      <c r="C135" s="18" t="n">
        <v>0</v>
      </c>
      <c r="D135" s="19" t="n">
        <f aca="false">IF(B134&lt;&gt;"",(B135-(B134+C135))/(B134+C135)*100,0)</f>
        <v>2.28749652210343</v>
      </c>
      <c r="E135" s="20" t="n">
        <f aca="false">1+D135/100</f>
        <v>1.02287496522103</v>
      </c>
      <c r="F135" s="21" t="n">
        <f aca="false">ROUNDUP((PRODUCT($E$8:E135)-1),4)</f>
        <v>0.309</v>
      </c>
      <c r="G135" s="22" t="n">
        <f aca="false">((1+(ROUNDUP(F135*100,2))/100)^(365.25/(A135-$A$8+1))-1)</f>
        <v>1.15620033220031</v>
      </c>
      <c r="H135" s="5"/>
      <c r="I135" s="5"/>
      <c r="J135" s="5"/>
      <c r="K135" s="5"/>
      <c r="L135" s="5"/>
      <c r="M135" s="5"/>
      <c r="N135" s="5"/>
    </row>
    <row r="136" customFormat="false" ht="13.5" hidden="false" customHeight="true" outlineLevel="0" collapsed="false">
      <c r="A136" s="17" t="n">
        <v>44659</v>
      </c>
      <c r="B136" s="18" t="n">
        <v>3825.858</v>
      </c>
      <c r="C136" s="18" t="n">
        <v>0</v>
      </c>
      <c r="D136" s="19" t="n">
        <f aca="false">IF(B135&lt;&gt;"",(B136-(B135+C136))/(B135+C136)*100,0)</f>
        <v>-0.318985873482744</v>
      </c>
      <c r="E136" s="20" t="n">
        <f aca="false">1+D136/100</f>
        <v>0.996810141265173</v>
      </c>
      <c r="F136" s="21" t="n">
        <f aca="false">ROUNDUP((PRODUCT($E$8:E136)-1),4)</f>
        <v>0.3049</v>
      </c>
      <c r="G136" s="22" t="n">
        <f aca="false">((1+(ROUNDUP(F136*100,2))/100)^(365.25/(A136-$A$8+1))-1)</f>
        <v>1.12444178407774</v>
      </c>
      <c r="H136" s="5"/>
      <c r="I136" s="5"/>
      <c r="J136" s="5"/>
      <c r="K136" s="5"/>
      <c r="L136" s="5"/>
      <c r="M136" s="5"/>
      <c r="N136" s="5"/>
    </row>
    <row r="137" customFormat="false" ht="13.5" hidden="false" customHeight="true" outlineLevel="0" collapsed="false">
      <c r="A137" s="17" t="n">
        <v>44660</v>
      </c>
      <c r="B137" s="18" t="n">
        <v>3825.858</v>
      </c>
      <c r="C137" s="18" t="n">
        <v>0</v>
      </c>
      <c r="D137" s="19" t="n">
        <f aca="false">IF(B136&lt;&gt;"",(B137-(B136+C137))/(B136+C137)*100,0)</f>
        <v>0</v>
      </c>
      <c r="E137" s="20" t="n">
        <f aca="false">1+D137/100</f>
        <v>1</v>
      </c>
      <c r="F137" s="21" t="n">
        <f aca="false">ROUNDUP((PRODUCT($E$8:E137)-1),4)</f>
        <v>0.3049</v>
      </c>
      <c r="G137" s="22" t="n">
        <f aca="false">((1+(ROUNDUP(F137*100,2))/100)^(365.25/(A137-$A$8+1))-1)</f>
        <v>1.1121636620539</v>
      </c>
      <c r="H137" s="5"/>
      <c r="I137" s="5"/>
      <c r="J137" s="5"/>
      <c r="K137" s="5"/>
      <c r="L137" s="5"/>
      <c r="M137" s="5"/>
      <c r="N137" s="5"/>
    </row>
    <row r="138" customFormat="false" ht="13.5" hidden="false" customHeight="true" outlineLevel="0" collapsed="false">
      <c r="A138" s="17" t="n">
        <v>44661</v>
      </c>
      <c r="B138" s="18" t="n">
        <v>3825.858</v>
      </c>
      <c r="C138" s="18" t="n">
        <v>0</v>
      </c>
      <c r="D138" s="19" t="n">
        <f aca="false">IF(B137&lt;&gt;"",(B138-(B137+C138))/(B137+C138)*100,0)</f>
        <v>0</v>
      </c>
      <c r="E138" s="20" t="n">
        <f aca="false">1+D138/100</f>
        <v>1</v>
      </c>
      <c r="F138" s="21" t="n">
        <f aca="false">ROUNDUP((PRODUCT($E$8:E138)-1),4)</f>
        <v>0.3049</v>
      </c>
      <c r="G138" s="22" t="n">
        <f aca="false">((1+(ROUNDUP(F138*100,2))/100)^(365.25/(A138-$A$8+1))-1)</f>
        <v>1.10014233841904</v>
      </c>
      <c r="H138" s="5"/>
      <c r="I138" s="5"/>
      <c r="J138" s="5"/>
      <c r="K138" s="5"/>
      <c r="L138" s="5"/>
      <c r="M138" s="5"/>
      <c r="N138" s="5"/>
    </row>
    <row r="139" customFormat="false" ht="13.5" hidden="false" customHeight="true" outlineLevel="0" collapsed="false">
      <c r="A139" s="17" t="n">
        <v>44662</v>
      </c>
      <c r="B139" s="18" t="n">
        <v>3761.781</v>
      </c>
      <c r="C139" s="18" t="n">
        <v>0</v>
      </c>
      <c r="D139" s="19" t="n">
        <f aca="false">IF(B138&lt;&gt;"",(B139-(B138+C139))/(B138+C139)*100,0)</f>
        <v>-1.67483999667526</v>
      </c>
      <c r="E139" s="20" t="n">
        <f aca="false">1+D139/100</f>
        <v>0.983251600033247</v>
      </c>
      <c r="F139" s="21" t="n">
        <f aca="false">ROUNDUP((PRODUCT($E$8:E139)-1),4)</f>
        <v>0.283</v>
      </c>
      <c r="G139" s="22" t="n">
        <f aca="false">((1+(ROUNDUP(F139*100,2))/100)^(365.25/(A139-$A$8+1))-1)</f>
        <v>0.992820020375442</v>
      </c>
      <c r="H139" s="5"/>
      <c r="I139" s="5"/>
      <c r="J139" s="5"/>
      <c r="K139" s="5"/>
      <c r="L139" s="5"/>
      <c r="M139" s="5"/>
      <c r="N139" s="5"/>
    </row>
    <row r="140" customFormat="false" ht="13.5" hidden="false" customHeight="true" outlineLevel="0" collapsed="false">
      <c r="A140" s="17" t="n">
        <v>44663</v>
      </c>
      <c r="B140" s="18" t="n">
        <v>3889.38</v>
      </c>
      <c r="C140" s="18" t="n">
        <v>141.432</v>
      </c>
      <c r="D140" s="19" t="n">
        <f aca="false">IF(B139&lt;&gt;"",(B140-(B139+C140))/(B139+C140)*100,0)</f>
        <v>-0.354400336338296</v>
      </c>
      <c r="E140" s="20" t="n">
        <f aca="false">1+D140/100</f>
        <v>0.996455996636617</v>
      </c>
      <c r="F140" s="21" t="n">
        <f aca="false">ROUNDUP((PRODUCT($E$8:E140)-1),4)</f>
        <v>0.2785</v>
      </c>
      <c r="G140" s="22" t="n">
        <f aca="false">((1+(ROUNDUP(F140*100,2))/100)^(365.25/(A140-$A$8+1))-1)</f>
        <v>0.963477294211114</v>
      </c>
      <c r="H140" s="5"/>
      <c r="I140" s="5"/>
      <c r="J140" s="5"/>
      <c r="K140" s="5"/>
      <c r="L140" s="5"/>
      <c r="M140" s="5"/>
      <c r="N140" s="5"/>
    </row>
    <row r="141" customFormat="false" ht="13.5" hidden="false" customHeight="true" outlineLevel="0" collapsed="false">
      <c r="A141" s="17" t="n">
        <v>44664</v>
      </c>
      <c r="B141" s="18" t="n">
        <v>3937.065</v>
      </c>
      <c r="C141" s="18" t="n">
        <v>0</v>
      </c>
      <c r="D141" s="19" t="n">
        <f aca="false">IF(B140&lt;&gt;"",(B141-(B140+C141))/(B140+C141)*100,0)</f>
        <v>1.22603088409979</v>
      </c>
      <c r="E141" s="20" t="n">
        <f aca="false">1+D141/100</f>
        <v>1.012260308841</v>
      </c>
      <c r="F141" s="21" t="n">
        <f aca="false">ROUNDUP((PRODUCT($E$8:E141)-1),4)</f>
        <v>0.2941</v>
      </c>
      <c r="G141" s="22" t="n">
        <f aca="false">((1+(ROUNDUP(F141*100,2))/100)^(365.25/(A141-$A$8+1))-1)</f>
        <v>1.01927707382165</v>
      </c>
      <c r="H141" s="5"/>
      <c r="I141" s="5"/>
      <c r="J141" s="5"/>
      <c r="K141" s="5"/>
      <c r="L141" s="5"/>
      <c r="M141" s="5"/>
      <c r="N141" s="5"/>
    </row>
    <row r="142" customFormat="false" ht="13.5" hidden="false" customHeight="true" outlineLevel="0" collapsed="false">
      <c r="A142" s="17" t="n">
        <v>44665</v>
      </c>
      <c r="B142" s="18" t="n">
        <v>3886.41</v>
      </c>
      <c r="C142" s="18" t="n">
        <v>0</v>
      </c>
      <c r="D142" s="19" t="n">
        <f aca="false">IF(B141&lt;&gt;"",(B142-(B141+C142))/(B141+C142)*100,0)</f>
        <v>-1.28661833116802</v>
      </c>
      <c r="E142" s="20" t="n">
        <f aca="false">1+D142/100</f>
        <v>0.98713381668832</v>
      </c>
      <c r="F142" s="21" t="n">
        <f aca="false">ROUNDUP((PRODUCT($E$8:E142)-1),4)</f>
        <v>0.2775</v>
      </c>
      <c r="G142" s="22" t="n">
        <f aca="false">((1+(ROUNDUP(F142*100,2))/100)^(365.25/(A142-$A$8+1))-1)</f>
        <v>0.939837486907789</v>
      </c>
      <c r="H142" s="5"/>
      <c r="I142" s="5"/>
      <c r="J142" s="5"/>
      <c r="K142" s="5"/>
      <c r="L142" s="5"/>
      <c r="M142" s="5"/>
      <c r="N142" s="5"/>
    </row>
    <row r="143" customFormat="false" ht="13.5" hidden="false" customHeight="true" outlineLevel="0" collapsed="false">
      <c r="A143" s="17" t="n">
        <v>44666</v>
      </c>
      <c r="B143" s="18" t="n">
        <v>3886.41</v>
      </c>
      <c r="C143" s="18" t="n">
        <v>0</v>
      </c>
      <c r="D143" s="19" t="n">
        <f aca="false">IF(B142&lt;&gt;"",(B143-(B142+C143))/(B142+C143)*100,0)</f>
        <v>0</v>
      </c>
      <c r="E143" s="20" t="n">
        <f aca="false">1+D143/100</f>
        <v>1</v>
      </c>
      <c r="F143" s="21" t="n">
        <f aca="false">ROUNDUP((PRODUCT($E$8:E143)-1),4)</f>
        <v>0.2775</v>
      </c>
      <c r="G143" s="22" t="n">
        <f aca="false">((1+(ROUNDUP(F143*100,2))/100)^(365.25/(A143-$A$8+1))-1)</f>
        <v>0.930409410524383</v>
      </c>
      <c r="H143" s="5"/>
      <c r="I143" s="5"/>
      <c r="J143" s="5"/>
      <c r="K143" s="5"/>
      <c r="L143" s="5"/>
      <c r="M143" s="5"/>
      <c r="N143" s="5"/>
    </row>
    <row r="144" customFormat="false" ht="13.5" hidden="false" customHeight="true" outlineLevel="0" collapsed="false">
      <c r="A144" s="17" t="n">
        <v>44667</v>
      </c>
      <c r="B144" s="18" t="n">
        <v>3886.41</v>
      </c>
      <c r="C144" s="18" t="n">
        <v>0</v>
      </c>
      <c r="D144" s="19" t="n">
        <f aca="false">IF(B143&lt;&gt;"",(B144-(B143+C144))/(B143+C144)*100,0)</f>
        <v>0</v>
      </c>
      <c r="E144" s="20" t="n">
        <f aca="false">1+D144/100</f>
        <v>1</v>
      </c>
      <c r="F144" s="21" t="n">
        <f aca="false">ROUNDUP((PRODUCT($E$8:E144)-1),4)</f>
        <v>0.2775</v>
      </c>
      <c r="G144" s="22" t="n">
        <f aca="false">((1+(ROUNDUP(F144*100,2))/100)^(365.25/(A144-$A$8+1))-1)</f>
        <v>0.921163795536697</v>
      </c>
      <c r="H144" s="5"/>
      <c r="I144" s="5"/>
      <c r="J144" s="5"/>
      <c r="K144" s="5"/>
      <c r="L144" s="5"/>
      <c r="M144" s="5"/>
      <c r="N144" s="5"/>
    </row>
    <row r="145" customFormat="false" ht="13.5" hidden="false" customHeight="true" outlineLevel="0" collapsed="false">
      <c r="A145" s="17" t="n">
        <v>44668</v>
      </c>
      <c r="B145" s="18" t="n">
        <v>3933.518</v>
      </c>
      <c r="C145" s="18" t="n">
        <v>47.108</v>
      </c>
      <c r="D145" s="19" t="n">
        <f aca="false">IF(B144&lt;&gt;"",(B145-(B144+C145))/(B144+C145)*100,0)</f>
        <v>0</v>
      </c>
      <c r="E145" s="20" t="n">
        <f aca="false">1+D145/100</f>
        <v>1</v>
      </c>
      <c r="F145" s="21" t="n">
        <f aca="false">ROUNDUP((PRODUCT($E$8:E145)-1),4)</f>
        <v>0.2775</v>
      </c>
      <c r="G145" s="22" t="n">
        <f aca="false">((1+(ROUNDUP(F145*100,2))/100)^(365.25/(A145-$A$8+1))-1)</f>
        <v>0.91209549946778</v>
      </c>
      <c r="H145" s="5"/>
      <c r="I145" s="5"/>
      <c r="J145" s="5"/>
      <c r="K145" s="5"/>
      <c r="L145" s="5"/>
      <c r="M145" s="5"/>
      <c r="N145" s="5"/>
    </row>
    <row r="146" customFormat="false" ht="13.5" hidden="false" customHeight="true" outlineLevel="0" collapsed="false">
      <c r="A146" s="17" t="n">
        <v>44669</v>
      </c>
      <c r="B146" s="18" t="n">
        <v>3933.518</v>
      </c>
      <c r="C146" s="18" t="n">
        <v>0</v>
      </c>
      <c r="D146" s="19" t="n">
        <f aca="false">IF(B145&lt;&gt;"",(B146-(B145+C146))/(B145+C146)*100,0)</f>
        <v>0</v>
      </c>
      <c r="E146" s="20" t="n">
        <f aca="false">1+D146/100</f>
        <v>1</v>
      </c>
      <c r="F146" s="21" t="n">
        <f aca="false">ROUNDUP((PRODUCT($E$8:E146)-1),4)</f>
        <v>0.2775</v>
      </c>
      <c r="G146" s="22" t="n">
        <f aca="false">((1+(ROUNDUP(F146*100,2))/100)^(365.25/(A146-$A$8+1))-1)</f>
        <v>0.903199568285743</v>
      </c>
      <c r="H146" s="5"/>
      <c r="I146" s="5"/>
      <c r="J146" s="5"/>
      <c r="K146" s="5"/>
      <c r="L146" s="5"/>
      <c r="M146" s="5"/>
      <c r="N146" s="5"/>
    </row>
    <row r="147" customFormat="false" ht="13.5" hidden="false" customHeight="true" outlineLevel="0" collapsed="false">
      <c r="A147" s="17" t="n">
        <v>44670</v>
      </c>
      <c r="B147" s="18" t="n">
        <v>3995.976</v>
      </c>
      <c r="C147" s="18" t="n">
        <v>0</v>
      </c>
      <c r="D147" s="19" t="n">
        <f aca="false">IF(B146&lt;&gt;"",(B147-(B146+C147))/(B146+C147)*100,0)</f>
        <v>1.58784070646176</v>
      </c>
      <c r="E147" s="20" t="n">
        <f aca="false">1+D147/100</f>
        <v>1.01587840706462</v>
      </c>
      <c r="F147" s="21" t="n">
        <f aca="false">ROUNDUP((PRODUCT($E$8:E147)-1),4)</f>
        <v>0.2978</v>
      </c>
      <c r="G147" s="22" t="n">
        <f aca="false">((1+(ROUNDUP(F147*100,2))/100)^(365.25/(A147-$A$8+1))-1)</f>
        <v>0.974017439789226</v>
      </c>
      <c r="H147" s="5"/>
      <c r="I147" s="5"/>
      <c r="J147" s="5"/>
      <c r="K147" s="5"/>
      <c r="L147" s="5"/>
      <c r="M147" s="5"/>
      <c r="N147" s="5"/>
    </row>
    <row r="148" customFormat="false" ht="13.5" hidden="false" customHeight="true" outlineLevel="0" collapsed="false">
      <c r="A148" s="17" t="n">
        <v>44671</v>
      </c>
      <c r="B148" s="18" t="n">
        <v>3990.131</v>
      </c>
      <c r="C148" s="18" t="n">
        <v>0</v>
      </c>
      <c r="D148" s="19" t="n">
        <f aca="false">IF(B147&lt;&gt;"",(B148-(B147+C148))/(B147+C148)*100,0)</f>
        <v>-0.146272149782676</v>
      </c>
      <c r="E148" s="20" t="n">
        <f aca="false">1+D148/100</f>
        <v>0.998537278502173</v>
      </c>
      <c r="F148" s="21" t="n">
        <f aca="false">ROUNDUP((PRODUCT($E$8:E148)-1),4)</f>
        <v>0.2959</v>
      </c>
      <c r="G148" s="22" t="n">
        <f aca="false">((1+(ROUNDUP(F148*100,2))/100)^(365.25/(A148-$A$8+1))-1)</f>
        <v>0.957077669040036</v>
      </c>
      <c r="H148" s="5"/>
      <c r="I148" s="5"/>
      <c r="J148" s="5"/>
      <c r="K148" s="5"/>
      <c r="L148" s="5"/>
      <c r="M148" s="5"/>
      <c r="N148" s="5"/>
    </row>
    <row r="149" customFormat="false" ht="13.5" hidden="false" customHeight="true" outlineLevel="0" collapsed="false">
      <c r="A149" s="17" t="n">
        <v>44672</v>
      </c>
      <c r="B149" s="18" t="n">
        <v>3928.007</v>
      </c>
      <c r="C149" s="18" t="n">
        <v>0</v>
      </c>
      <c r="D149" s="19" t="n">
        <f aca="false">IF(B148&lt;&gt;"",(B149-(B148+C149))/(B148+C149)*100,0)</f>
        <v>-1.5569413635793</v>
      </c>
      <c r="E149" s="20" t="n">
        <f aca="false">1+D149/100</f>
        <v>0.984430586364207</v>
      </c>
      <c r="F149" s="21" t="n">
        <f aca="false">ROUNDUP((PRODUCT($E$8:E149)-1),4)</f>
        <v>0.2757</v>
      </c>
      <c r="G149" s="22" t="n">
        <f aca="false">((1+(ROUNDUP(F149*100,2))/100)^(365.25/(A149-$A$8+1))-1)</f>
        <v>0.870702157960841</v>
      </c>
      <c r="H149" s="5"/>
      <c r="I149" s="5"/>
      <c r="J149" s="5"/>
      <c r="K149" s="5"/>
      <c r="L149" s="5"/>
      <c r="M149" s="5"/>
      <c r="N149" s="5"/>
    </row>
    <row r="150" customFormat="false" ht="13.5" hidden="false" customHeight="true" outlineLevel="0" collapsed="false">
      <c r="A150" s="17" t="n">
        <v>44673</v>
      </c>
      <c r="B150" s="18" t="n">
        <v>3887.73</v>
      </c>
      <c r="C150" s="18" t="n">
        <v>0</v>
      </c>
      <c r="D150" s="19" t="n">
        <f aca="false">IF(B149&lt;&gt;"",(B150-(B149+C150))/(B149+C150)*100,0)</f>
        <v>-1.02538004642049</v>
      </c>
      <c r="E150" s="20" t="n">
        <f aca="false">1+D150/100</f>
        <v>0.989746199535795</v>
      </c>
      <c r="F150" s="21" t="n">
        <f aca="false">ROUNDUP((PRODUCT($E$8:E150)-1),4)</f>
        <v>0.2626</v>
      </c>
      <c r="G150" s="22" t="n">
        <f aca="false">((1+(ROUNDUP(F150*100,2))/100)^(365.25/(A150-$A$8+1))-1)</f>
        <v>0.814064159865126</v>
      </c>
      <c r="H150" s="5"/>
      <c r="I150" s="5"/>
      <c r="J150" s="5"/>
      <c r="K150" s="5"/>
      <c r="L150" s="5"/>
      <c r="M150" s="5"/>
      <c r="N150" s="5"/>
    </row>
    <row r="151" customFormat="false" ht="13.5" hidden="false" customHeight="true" outlineLevel="0" collapsed="false">
      <c r="A151" s="17" t="n">
        <v>44674</v>
      </c>
      <c r="B151" s="18" t="n">
        <v>3887.73</v>
      </c>
      <c r="C151" s="18" t="n">
        <v>0</v>
      </c>
      <c r="D151" s="19" t="n">
        <f aca="false">IF(B150&lt;&gt;"",(B151-(B150+C151))/(B150+C151)*100,0)</f>
        <v>0</v>
      </c>
      <c r="E151" s="20" t="n">
        <f aca="false">1+D151/100</f>
        <v>1</v>
      </c>
      <c r="F151" s="21" t="n">
        <f aca="false">ROUNDUP((PRODUCT($E$8:E151)-1),4)</f>
        <v>0.2626</v>
      </c>
      <c r="G151" s="22" t="n">
        <f aca="false">((1+(ROUNDUP(F151*100,2))/100)^(365.25/(A151-$A$8+1))-1)</f>
        <v>0.806576864418985</v>
      </c>
      <c r="H151" s="5"/>
      <c r="I151" s="5"/>
      <c r="J151" s="5"/>
      <c r="K151" s="5"/>
      <c r="L151" s="5"/>
      <c r="M151" s="5"/>
      <c r="N151" s="5"/>
    </row>
    <row r="152" customFormat="false" ht="13.5" hidden="false" customHeight="true" outlineLevel="0" collapsed="false">
      <c r="A152" s="17" t="n">
        <v>44675</v>
      </c>
      <c r="B152" s="18" t="n">
        <v>3887.73</v>
      </c>
      <c r="C152" s="18" t="n">
        <v>0</v>
      </c>
      <c r="D152" s="19" t="n">
        <f aca="false">IF(B151&lt;&gt;"",(B152-(B151+C152))/(B151+C152)*100,0)</f>
        <v>0</v>
      </c>
      <c r="E152" s="20" t="n">
        <f aca="false">1+D152/100</f>
        <v>1</v>
      </c>
      <c r="F152" s="21" t="n">
        <f aca="false">ROUNDUP((PRODUCT($E$8:E152)-1),4)</f>
        <v>0.2626</v>
      </c>
      <c r="G152" s="22" t="n">
        <f aca="false">((1+(ROUNDUP(F152*100,2))/100)^(365.25/(A152-$A$8+1))-1)</f>
        <v>0.799223108922618</v>
      </c>
      <c r="H152" s="5"/>
      <c r="I152" s="5"/>
      <c r="J152" s="5"/>
      <c r="K152" s="5"/>
      <c r="L152" s="5"/>
      <c r="M152" s="5"/>
      <c r="N152" s="5"/>
    </row>
    <row r="153" customFormat="false" ht="13.5" hidden="false" customHeight="true" outlineLevel="0" collapsed="false">
      <c r="A153" s="17" t="n">
        <v>44676</v>
      </c>
      <c r="B153" s="18" t="n">
        <v>3912.38</v>
      </c>
      <c r="C153" s="18" t="n">
        <v>0</v>
      </c>
      <c r="D153" s="19" t="n">
        <f aca="false">IF(B152&lt;&gt;"",(B153-(B152+C153))/(B152+C153)*100,0)</f>
        <v>0.634046088591545</v>
      </c>
      <c r="E153" s="20" t="n">
        <f aca="false">1+D153/100</f>
        <v>1.00634046088592</v>
      </c>
      <c r="F153" s="21" t="n">
        <f aca="false">ROUNDUP((PRODUCT($E$8:E153)-1),4)</f>
        <v>0.2706</v>
      </c>
      <c r="G153" s="22" t="n">
        <f aca="false">((1+(ROUNDUP(F153*100,2))/100)^(365.25/(A153-$A$8+1))-1)</f>
        <v>0.820539997352461</v>
      </c>
      <c r="H153" s="5"/>
      <c r="I153" s="5"/>
      <c r="J153" s="5"/>
      <c r="K153" s="5"/>
      <c r="L153" s="5"/>
      <c r="M153" s="5"/>
      <c r="N153" s="5"/>
    </row>
    <row r="154" customFormat="false" ht="13.5" hidden="false" customHeight="true" outlineLevel="0" collapsed="false">
      <c r="A154" s="17" t="n">
        <v>44677</v>
      </c>
      <c r="B154" s="18" t="n">
        <v>3799.84</v>
      </c>
      <c r="C154" s="18" t="n">
        <v>0</v>
      </c>
      <c r="D154" s="19" t="n">
        <f aca="false">IF(B153&lt;&gt;"",(B154-(B153+C154))/(B153+C154)*100,0)</f>
        <v>-2.87650995046493</v>
      </c>
      <c r="E154" s="20" t="n">
        <f aca="false">1+D154/100</f>
        <v>0.971234900495351</v>
      </c>
      <c r="F154" s="21" t="n">
        <f aca="false">ROUNDUP((PRODUCT($E$8:E154)-1),4)</f>
        <v>0.2341</v>
      </c>
      <c r="G154" s="22" t="n">
        <f aca="false">((1+(ROUNDUP(F154*100,2))/100)^(365.25/(A154-$A$8+1))-1)</f>
        <v>0.686466276046021</v>
      </c>
      <c r="H154" s="5"/>
      <c r="I154" s="5"/>
      <c r="J154" s="5"/>
      <c r="K154" s="5"/>
      <c r="L154" s="5"/>
      <c r="M154" s="5"/>
      <c r="N154" s="5"/>
    </row>
    <row r="155" customFormat="false" ht="13.5" hidden="false" customHeight="true" outlineLevel="0" collapsed="false">
      <c r="A155" s="17" t="n">
        <v>44678</v>
      </c>
      <c r="B155" s="18" t="n">
        <v>3806.47</v>
      </c>
      <c r="C155" s="18" t="n">
        <v>0</v>
      </c>
      <c r="D155" s="19" t="n">
        <f aca="false">IF(B154&lt;&gt;"",(B155-(B154+C155))/(B154+C155)*100,0)</f>
        <v>0.174481030780234</v>
      </c>
      <c r="E155" s="20" t="n">
        <f aca="false">1+D155/100</f>
        <v>1.0017448103078</v>
      </c>
      <c r="F155" s="21" t="n">
        <f aca="false">ROUNDUP((PRODUCT($E$8:E155)-1),4)</f>
        <v>0.2362</v>
      </c>
      <c r="G155" s="22" t="n">
        <f aca="false">((1+(ROUNDUP(F155*100,2))/100)^(365.25/(A155-$A$8+1))-1)</f>
        <v>0.687587490262076</v>
      </c>
      <c r="H155" s="5"/>
      <c r="I155" s="5"/>
      <c r="J155" s="5"/>
      <c r="K155" s="5"/>
      <c r="L155" s="5"/>
      <c r="M155" s="5"/>
      <c r="N155" s="5"/>
    </row>
    <row r="156" customFormat="false" ht="13.5" hidden="false" customHeight="true" outlineLevel="0" collapsed="false">
      <c r="A156" s="17" t="n">
        <v>44679</v>
      </c>
      <c r="B156" s="18" t="n">
        <v>3902.35</v>
      </c>
      <c r="C156" s="18" t="n">
        <v>0</v>
      </c>
      <c r="D156" s="19" t="n">
        <f aca="false">IF(B155&lt;&gt;"",(B156-(B155+C156))/(B155+C156)*100,0)</f>
        <v>2.51886918851324</v>
      </c>
      <c r="E156" s="20" t="n">
        <f aca="false">1+D156/100</f>
        <v>1.02518869188513</v>
      </c>
      <c r="F156" s="21" t="n">
        <f aca="false">ROUNDUP((PRODUCT($E$8:E156)-1),4)</f>
        <v>0.2674</v>
      </c>
      <c r="G156" s="22" t="n">
        <f aca="false">((1+(ROUNDUP(F156*100,2))/100)^(365.25/(A156-$A$8+1))-1)</f>
        <v>0.787626199355212</v>
      </c>
      <c r="H156" s="5"/>
      <c r="I156" s="5"/>
      <c r="J156" s="5"/>
      <c r="K156" s="5"/>
      <c r="L156" s="5"/>
      <c r="M156" s="5"/>
      <c r="N156" s="5"/>
    </row>
    <row r="157" customFormat="false" ht="13.5" hidden="false" customHeight="true" outlineLevel="0" collapsed="false">
      <c r="A157" s="17" t="n">
        <v>44680</v>
      </c>
      <c r="B157" s="18" t="n">
        <v>3759.04</v>
      </c>
      <c r="C157" s="18" t="n">
        <v>0</v>
      </c>
      <c r="D157" s="19" t="n">
        <f aca="false">IF(B156&lt;&gt;"",(B157-(B156+C157))/(B156+C157)*100,0)</f>
        <v>-3.67240252668265</v>
      </c>
      <c r="E157" s="20" t="n">
        <f aca="false">1+D157/100</f>
        <v>0.963275974733173</v>
      </c>
      <c r="F157" s="21" t="n">
        <f aca="false">ROUNDUP((PRODUCT($E$8:E157)-1),4)</f>
        <v>0.2208</v>
      </c>
      <c r="G157" s="22" t="n">
        <f aca="false">((1+(ROUNDUP(F157*100,2))/100)^(365.25/(A157-$A$8+1))-1)</f>
        <v>0.625471681285835</v>
      </c>
      <c r="H157" s="5"/>
      <c r="I157" s="5"/>
      <c r="J157" s="5"/>
      <c r="K157" s="5"/>
      <c r="L157" s="5"/>
      <c r="M157" s="5"/>
      <c r="N157" s="5"/>
    </row>
    <row r="158" customFormat="false" ht="13.5" hidden="false" customHeight="true" outlineLevel="0" collapsed="false">
      <c r="A158" s="17" t="n">
        <v>44681</v>
      </c>
      <c r="B158" s="18" t="n">
        <v>3759.04</v>
      </c>
      <c r="C158" s="18" t="n">
        <v>0</v>
      </c>
      <c r="D158" s="19" t="n">
        <f aca="false">IF(B157&lt;&gt;"",(B158-(B157+C158))/(B157+C158)*100,0)</f>
        <v>0</v>
      </c>
      <c r="E158" s="20" t="n">
        <f aca="false">1+D158/100</f>
        <v>1</v>
      </c>
      <c r="F158" s="21" t="n">
        <f aca="false">ROUNDUP((PRODUCT($E$8:E158)-1),4)</f>
        <v>0.2208</v>
      </c>
      <c r="G158" s="22" t="n">
        <f aca="false">((1+(ROUNDUP(F158*100,2))/100)^(365.25/(A158-$A$8+1))-1)</f>
        <v>0.620250607896973</v>
      </c>
      <c r="H158" s="5"/>
      <c r="I158" s="5"/>
      <c r="J158" s="5"/>
      <c r="K158" s="5"/>
      <c r="L158" s="5"/>
      <c r="M158" s="5"/>
      <c r="N158" s="5"/>
    </row>
    <row r="159" customFormat="false" ht="13.5" hidden="false" customHeight="true" outlineLevel="0" collapsed="false">
      <c r="A159" s="17" t="n">
        <v>44682</v>
      </c>
      <c r="B159" s="18" t="n">
        <v>3759.04</v>
      </c>
      <c r="C159" s="18" t="n">
        <v>0</v>
      </c>
      <c r="D159" s="19" t="n">
        <f aca="false">IF(B158&lt;&gt;"",(B159-(B158+C159))/(B158+C159)*100,0)</f>
        <v>0</v>
      </c>
      <c r="E159" s="20" t="n">
        <f aca="false">1+D159/100</f>
        <v>1</v>
      </c>
      <c r="F159" s="21" t="n">
        <f aca="false">ROUNDUP((PRODUCT($E$8:E159)-1),4)</f>
        <v>0.2208</v>
      </c>
      <c r="G159" s="22" t="n">
        <f aca="false">((1+(ROUNDUP(F159*100,2))/100)^(365.25/(A159-$A$8+1))-1)</f>
        <v>0.615114673808569</v>
      </c>
      <c r="H159" s="5"/>
      <c r="I159" s="5"/>
      <c r="J159" s="5"/>
      <c r="K159" s="5"/>
      <c r="L159" s="5"/>
      <c r="M159" s="5"/>
      <c r="N159" s="5"/>
    </row>
    <row r="160" customFormat="false" ht="13.5" hidden="false" customHeight="true" outlineLevel="0" collapsed="false">
      <c r="A160" s="17" t="n">
        <v>44683</v>
      </c>
      <c r="B160" s="18" t="n">
        <v>4024.384</v>
      </c>
      <c r="C160" s="18" t="n">
        <v>265.344</v>
      </c>
      <c r="D160" s="19" t="n">
        <f aca="false">IF(B159&lt;&gt;"",(B160-(B159+C160))/(B159+C160)*100,0)</f>
        <v>0</v>
      </c>
      <c r="E160" s="20" t="n">
        <f aca="false">1+D160/100</f>
        <v>1</v>
      </c>
      <c r="F160" s="21" t="n">
        <f aca="false">ROUNDUP((PRODUCT($E$8:E160)-1),4)</f>
        <v>0.2208</v>
      </c>
      <c r="G160" s="22" t="n">
        <f aca="false">((1+(ROUNDUP(F160*100,2))/100)^(365.25/(A160-$A$8+1))-1)</f>
        <v>0.61006183859351</v>
      </c>
      <c r="H160" s="5"/>
      <c r="I160" s="5"/>
      <c r="J160" s="5"/>
      <c r="K160" s="5"/>
      <c r="L160" s="5"/>
      <c r="M160" s="5"/>
      <c r="N160" s="5"/>
    </row>
    <row r="161" customFormat="false" ht="13.5" hidden="false" customHeight="true" outlineLevel="0" collapsed="false">
      <c r="A161" s="17" t="n">
        <v>44684</v>
      </c>
      <c r="B161" s="18" t="n">
        <v>4067.336</v>
      </c>
      <c r="C161" s="18" t="n">
        <v>0</v>
      </c>
      <c r="D161" s="19" t="n">
        <f aca="false">IF(B160&lt;&gt;"",(B161-(B160+C161))/(B160+C161)*100,0)</f>
        <v>1.06729377713459</v>
      </c>
      <c r="E161" s="20" t="n">
        <f aca="false">1+D161/100</f>
        <v>1.01067293777135</v>
      </c>
      <c r="F161" s="21" t="n">
        <f aca="false">ROUNDUP((PRODUCT($E$8:E161)-1),4)</f>
        <v>0.2339</v>
      </c>
      <c r="G161" s="22" t="n">
        <f aca="false">((1+(ROUNDUP(F161*100,2))/100)^(365.25/(A161-$A$8+1))-1)</f>
        <v>0.646241522478763</v>
      </c>
      <c r="H161" s="5"/>
      <c r="I161" s="5"/>
      <c r="J161" s="5"/>
      <c r="K161" s="5"/>
      <c r="L161" s="5"/>
      <c r="M161" s="5"/>
      <c r="N161" s="5"/>
    </row>
    <row r="162" customFormat="false" ht="13.5" hidden="false" customHeight="true" outlineLevel="0" collapsed="false">
      <c r="A162" s="17" t="n">
        <v>44685</v>
      </c>
      <c r="B162" s="18" t="n">
        <v>4188.366</v>
      </c>
      <c r="C162" s="18" t="n">
        <v>0</v>
      </c>
      <c r="D162" s="19" t="n">
        <f aca="false">IF(B161&lt;&gt;"",(B162-(B161+C162))/(B161+C162)*100,0)</f>
        <v>2.97565777698229</v>
      </c>
      <c r="E162" s="20" t="n">
        <f aca="false">1+D162/100</f>
        <v>1.02975657776982</v>
      </c>
      <c r="F162" s="21" t="n">
        <f aca="false">ROUNDUP((PRODUCT($E$8:E162)-1),4)</f>
        <v>0.2706</v>
      </c>
      <c r="G162" s="22" t="n">
        <f aca="false">((1+(ROUNDUP(F162*100,2))/100)^(365.25/(A162-$A$8+1))-1)</f>
        <v>0.758295338375416</v>
      </c>
      <c r="H162" s="5"/>
      <c r="I162" s="5"/>
      <c r="J162" s="5"/>
      <c r="K162" s="5"/>
      <c r="L162" s="5"/>
      <c r="M162" s="5"/>
      <c r="N162" s="5"/>
    </row>
    <row r="163" customFormat="false" ht="13.5" hidden="false" customHeight="true" outlineLevel="0" collapsed="false">
      <c r="A163" s="17" t="n">
        <v>44686</v>
      </c>
      <c r="B163" s="18" t="n">
        <v>4032.938</v>
      </c>
      <c r="C163" s="18" t="n">
        <v>0</v>
      </c>
      <c r="D163" s="19" t="n">
        <f aca="false">IF(B162&lt;&gt;"",(B163-(B162+C163))/(B162+C163)*100,0)</f>
        <v>-3.71094598705081</v>
      </c>
      <c r="E163" s="20" t="n">
        <f aca="false">1+D163/100</f>
        <v>0.962890540129492</v>
      </c>
      <c r="F163" s="21" t="n">
        <f aca="false">ROUNDUP((PRODUCT($E$8:E163)-1),4)</f>
        <v>0.2234</v>
      </c>
      <c r="G163" s="22" t="n">
        <f aca="false">((1+(ROUNDUP(F163*100,2))/100)^(365.25/(A163-$A$8+1))-1)</f>
        <v>0.60334918311642</v>
      </c>
      <c r="H163" s="5"/>
      <c r="I163" s="5"/>
      <c r="J163" s="5"/>
      <c r="K163" s="5"/>
      <c r="L163" s="5"/>
      <c r="M163" s="5"/>
      <c r="N163" s="5"/>
    </row>
    <row r="164" customFormat="false" ht="13.5" hidden="false" customHeight="true" outlineLevel="0" collapsed="false">
      <c r="A164" s="17" t="n">
        <v>44687</v>
      </c>
      <c r="B164" s="18" t="n">
        <v>4005.638</v>
      </c>
      <c r="C164" s="18" t="n">
        <v>0</v>
      </c>
      <c r="D164" s="19" t="n">
        <f aca="false">IF(B163&lt;&gt;"",(B164-(B163+C164))/(B163+C164)*100,0)</f>
        <v>-0.676925854054779</v>
      </c>
      <c r="E164" s="20" t="n">
        <f aca="false">1+D164/100</f>
        <v>0.993230741459452</v>
      </c>
      <c r="F164" s="21" t="n">
        <f aca="false">ROUNDUP((PRODUCT($E$8:E164)-1),4)</f>
        <v>0.2151</v>
      </c>
      <c r="G164" s="22" t="n">
        <f aca="false">((1+(ROUNDUP(F164*100,2))/100)^(365.25/(A164-$A$8+1))-1)</f>
        <v>0.573418338960549</v>
      </c>
      <c r="H164" s="5"/>
      <c r="I164" s="5"/>
      <c r="J164" s="5"/>
      <c r="K164" s="5"/>
      <c r="L164" s="5"/>
      <c r="M164" s="5"/>
      <c r="N164" s="5"/>
    </row>
    <row r="165" customFormat="false" ht="13.5" hidden="false" customHeight="true" outlineLevel="0" collapsed="false">
      <c r="A165" s="17" t="n">
        <v>44688</v>
      </c>
      <c r="B165" s="18" t="n">
        <v>4071.665</v>
      </c>
      <c r="C165" s="18" t="n">
        <v>0</v>
      </c>
      <c r="D165" s="19" t="n">
        <f aca="false">IF(B164&lt;&gt;"",(B165-(B164+C165))/(B164+C165)*100,0)</f>
        <v>1.64835164835165</v>
      </c>
      <c r="E165" s="20" t="n">
        <f aca="false">1+D165/100</f>
        <v>1.01648351648352</v>
      </c>
      <c r="F165" s="21" t="n">
        <f aca="false">ROUNDUP((PRODUCT($E$8:E165)-1),4)</f>
        <v>0.2352</v>
      </c>
      <c r="G165" s="22" t="n">
        <f aca="false">((1+(ROUNDUP(F165*100,2))/100)^(365.25/(A165-$A$8+1))-1)</f>
        <v>0.62955825238289</v>
      </c>
      <c r="H165" s="5"/>
      <c r="I165" s="5"/>
      <c r="J165" s="5"/>
      <c r="K165" s="5"/>
      <c r="L165" s="5"/>
      <c r="M165" s="5"/>
      <c r="N165" s="5"/>
    </row>
    <row r="166" customFormat="false" ht="13.5" hidden="false" customHeight="true" outlineLevel="0" collapsed="false">
      <c r="A166" s="17" t="n">
        <v>44689</v>
      </c>
      <c r="B166" s="18" t="n">
        <v>4071.665</v>
      </c>
      <c r="C166" s="18" t="n">
        <v>0</v>
      </c>
      <c r="D166" s="19" t="n">
        <f aca="false">IF(B165&lt;&gt;"",(B166-(B165+C166))/(B165+C166)*100,0)</f>
        <v>0</v>
      </c>
      <c r="E166" s="20" t="n">
        <f aca="false">1+D166/100</f>
        <v>1</v>
      </c>
      <c r="F166" s="21" t="n">
        <f aca="false">ROUNDUP((PRODUCT($E$8:E166)-1),4)</f>
        <v>0.2352</v>
      </c>
      <c r="G166" s="22" t="n">
        <f aca="false">((1+(ROUNDUP(F166*100,2))/100)^(365.25/(A166-$A$8+1))-1)</f>
        <v>0.624561351332081</v>
      </c>
      <c r="H166" s="5"/>
      <c r="I166" s="5"/>
      <c r="J166" s="5"/>
      <c r="K166" s="5"/>
      <c r="L166" s="5"/>
      <c r="M166" s="5"/>
      <c r="N166" s="5"/>
    </row>
    <row r="167" customFormat="false" ht="13.5" hidden="false" customHeight="true" outlineLevel="0" collapsed="false">
      <c r="A167" s="17" t="n">
        <v>44690</v>
      </c>
      <c r="B167" s="18" t="n">
        <v>4071.665</v>
      </c>
      <c r="C167" s="18" t="n">
        <v>0</v>
      </c>
      <c r="D167" s="19" t="n">
        <f aca="false">IF(B166&lt;&gt;"",(B167-(B166+C167))/(B166+C167)*100,0)</f>
        <v>0</v>
      </c>
      <c r="E167" s="20" t="n">
        <f aca="false">1+D167/100</f>
        <v>1</v>
      </c>
      <c r="F167" s="21" t="n">
        <f aca="false">ROUNDUP((PRODUCT($E$8:E167)-1),4)</f>
        <v>0.2352</v>
      </c>
      <c r="G167" s="22" t="n">
        <f aca="false">((1+(ROUNDUP(F167*100,2))/100)^(365.25/(A167-$A$8+1))-1)</f>
        <v>0.619641948205394</v>
      </c>
      <c r="H167" s="5"/>
      <c r="I167" s="5"/>
      <c r="J167" s="5"/>
      <c r="K167" s="5"/>
      <c r="L167" s="5"/>
      <c r="M167" s="5"/>
      <c r="N167" s="5"/>
    </row>
    <row r="168" customFormat="false" ht="13.5" hidden="false" customHeight="true" outlineLevel="0" collapsed="false">
      <c r="A168" s="17" t="n">
        <v>44691</v>
      </c>
      <c r="B168" s="18" t="n">
        <v>3944.755</v>
      </c>
      <c r="C168" s="18" t="n">
        <v>0</v>
      </c>
      <c r="D168" s="19" t="n">
        <f aca="false">IF(B167&lt;&gt;"",(B168-(B167+C168))/(B167+C168)*100,0)</f>
        <v>-3.11690671997819</v>
      </c>
      <c r="E168" s="20" t="n">
        <f aca="false">1+D168/100</f>
        <v>0.968830932800218</v>
      </c>
      <c r="F168" s="21" t="n">
        <f aca="false">ROUNDUP((PRODUCT($E$8:E168)-1),4)</f>
        <v>0.1967</v>
      </c>
      <c r="G168" s="22" t="n">
        <f aca="false">((1+(ROUNDUP(F168*100,2))/100)^(365.25/(A168-$A$8+1))-1)</f>
        <v>0.502865264853414</v>
      </c>
      <c r="H168" s="5"/>
      <c r="I168" s="5"/>
      <c r="J168" s="5"/>
      <c r="K168" s="5"/>
      <c r="L168" s="5"/>
      <c r="M168" s="5"/>
      <c r="N168" s="5"/>
    </row>
    <row r="169" customFormat="false" ht="13.5" hidden="false" customHeight="true" outlineLevel="0" collapsed="false">
      <c r="A169" s="17" t="n">
        <v>44692</v>
      </c>
      <c r="B169" s="18" t="n">
        <v>3875.01</v>
      </c>
      <c r="C169" s="18" t="n">
        <v>0</v>
      </c>
      <c r="D169" s="19" t="n">
        <f aca="false">IF(B168&lt;&gt;"",(B169-(B168+C169))/(B168+C169)*100,0)</f>
        <v>-1.76804389626225</v>
      </c>
      <c r="E169" s="20" t="n">
        <f aca="false">1+D169/100</f>
        <v>0.982319561037378</v>
      </c>
      <c r="F169" s="21" t="n">
        <f aca="false">ROUNDUP((PRODUCT($E$8:E169)-1),4)</f>
        <v>0.1755</v>
      </c>
      <c r="G169" s="22" t="n">
        <f aca="false">((1+(ROUNDUP(F169*100,2))/100)^(365.25/(A169-$A$8+1))-1)</f>
        <v>0.439879107121843</v>
      </c>
      <c r="H169" s="5"/>
      <c r="I169" s="5"/>
      <c r="J169" s="5"/>
      <c r="K169" s="5"/>
      <c r="L169" s="5"/>
      <c r="M169" s="5"/>
      <c r="N169" s="5"/>
    </row>
    <row r="170" customFormat="false" ht="13.5" hidden="false" customHeight="true" outlineLevel="0" collapsed="false">
      <c r="A170" s="17" t="n">
        <v>44693</v>
      </c>
      <c r="B170" s="18" t="n">
        <v>4001.641</v>
      </c>
      <c r="C170" s="18" t="n">
        <v>125.706</v>
      </c>
      <c r="D170" s="19" t="n">
        <f aca="false">IF(B169&lt;&gt;"",(B170-(B169+C170))/(B169+C170)*100,0)</f>
        <v>0.0231208613658087</v>
      </c>
      <c r="E170" s="20" t="n">
        <f aca="false">1+D170/100</f>
        <v>1.00023120861366</v>
      </c>
      <c r="F170" s="21" t="n">
        <f aca="false">ROUNDUP((PRODUCT($E$8:E170)-1),4)</f>
        <v>0.1758</v>
      </c>
      <c r="G170" s="22" t="n">
        <f aca="false">((1+(ROUNDUP(F170*100,2))/100)^(365.25/(A170-$A$8+1))-1)</f>
        <v>0.437484052395342</v>
      </c>
      <c r="H170" s="5"/>
      <c r="I170" s="5"/>
      <c r="J170" s="5"/>
      <c r="K170" s="5"/>
      <c r="L170" s="5"/>
      <c r="M170" s="5"/>
      <c r="N170" s="5"/>
    </row>
    <row r="171" customFormat="false" ht="13.5" hidden="false" customHeight="true" outlineLevel="0" collapsed="false">
      <c r="A171" s="17" t="n">
        <v>44694</v>
      </c>
      <c r="B171" s="18" t="n">
        <v>4105.163</v>
      </c>
      <c r="C171" s="18" t="n">
        <v>0</v>
      </c>
      <c r="D171" s="19" t="n">
        <f aca="false">IF(B170&lt;&gt;"",(B171-(B170+C171))/(B170+C171)*100,0)</f>
        <v>2.58698868789078</v>
      </c>
      <c r="E171" s="20" t="n">
        <f aca="false">1+D171/100</f>
        <v>1.02586988687891</v>
      </c>
      <c r="F171" s="21" t="n">
        <f aca="false">ROUNDUP((PRODUCT($E$8:E171)-1),4)</f>
        <v>0.2062</v>
      </c>
      <c r="G171" s="22" t="n">
        <f aca="false">((1+(ROUNDUP(F171*100,2))/100)^(365.25/(A171-$A$8+1))-1)</f>
        <v>0.518209682876315</v>
      </c>
      <c r="H171" s="5"/>
      <c r="I171" s="5"/>
      <c r="J171" s="5"/>
      <c r="K171" s="5"/>
      <c r="L171" s="5"/>
      <c r="M171" s="5"/>
      <c r="N171" s="5"/>
    </row>
    <row r="172" customFormat="false" ht="13.5" hidden="false" customHeight="true" outlineLevel="0" collapsed="false">
      <c r="A172" s="17" t="n">
        <v>44695</v>
      </c>
      <c r="B172" s="18" t="n">
        <v>4105.163</v>
      </c>
      <c r="C172" s="18" t="n">
        <v>0</v>
      </c>
      <c r="D172" s="19" t="n">
        <f aca="false">IF(B171&lt;&gt;"",(B172-(B171+C172))/(B171+C172)*100,0)</f>
        <v>0</v>
      </c>
      <c r="E172" s="20" t="n">
        <f aca="false">1+D172/100</f>
        <v>1</v>
      </c>
      <c r="F172" s="21" t="n">
        <f aca="false">ROUNDUP((PRODUCT($E$8:E172)-1),4)</f>
        <v>0.2062</v>
      </c>
      <c r="G172" s="22" t="n">
        <f aca="false">((1+(ROUNDUP(F172*100,2))/100)^(365.25/(A172-$A$8+1))-1)</f>
        <v>0.514372716471661</v>
      </c>
      <c r="H172" s="5"/>
      <c r="I172" s="5"/>
      <c r="J172" s="5"/>
      <c r="K172" s="5"/>
      <c r="L172" s="5"/>
      <c r="M172" s="5"/>
      <c r="N172" s="5"/>
    </row>
    <row r="173" customFormat="false" ht="13.5" hidden="false" customHeight="true" outlineLevel="0" collapsed="false">
      <c r="A173" s="17" t="n">
        <v>44696</v>
      </c>
      <c r="B173" s="18" t="n">
        <v>4105.163</v>
      </c>
      <c r="C173" s="18" t="n">
        <v>0</v>
      </c>
      <c r="D173" s="19" t="n">
        <f aca="false">IF(B172&lt;&gt;"",(B173-(B172+C173))/(B172+C173)*100,0)</f>
        <v>0</v>
      </c>
      <c r="E173" s="20" t="n">
        <f aca="false">1+D173/100</f>
        <v>1</v>
      </c>
      <c r="F173" s="21" t="n">
        <f aca="false">ROUNDUP((PRODUCT($E$8:E173)-1),4)</f>
        <v>0.2062</v>
      </c>
      <c r="G173" s="22" t="n">
        <f aca="false">((1+(ROUNDUP(F173*100,2))/100)^(365.25/(A173-$A$8+1))-1)</f>
        <v>0.51059150128143</v>
      </c>
      <c r="H173" s="5"/>
      <c r="I173" s="5"/>
      <c r="J173" s="5"/>
      <c r="K173" s="5"/>
      <c r="L173" s="5"/>
      <c r="M173" s="5"/>
      <c r="N173" s="5"/>
    </row>
    <row r="174" customFormat="false" ht="13.5" hidden="false" customHeight="true" outlineLevel="0" collapsed="false">
      <c r="A174" s="17" t="n">
        <v>44697</v>
      </c>
      <c r="B174" s="18" t="n">
        <v>4083.58</v>
      </c>
      <c r="C174" s="18" t="n">
        <v>0</v>
      </c>
      <c r="D174" s="19" t="n">
        <f aca="false">IF(B173&lt;&gt;"",(B174-(B173+C174))/(B173+C174)*100,0)</f>
        <v>-0.525752570604374</v>
      </c>
      <c r="E174" s="20" t="n">
        <f aca="false">1+D174/100</f>
        <v>0.994742474293956</v>
      </c>
      <c r="F174" s="21" t="n">
        <f aca="false">ROUNDUP((PRODUCT($E$8:E174)-1),4)</f>
        <v>0.1999</v>
      </c>
      <c r="G174" s="22" t="n">
        <f aca="false">((1+(ROUNDUP(F174*100,2))/100)^(365.25/(A174-$A$8+1))-1)</f>
        <v>0.489704686445884</v>
      </c>
      <c r="H174" s="5"/>
      <c r="I174" s="5"/>
      <c r="J174" s="5"/>
      <c r="K174" s="5"/>
      <c r="L174" s="5"/>
      <c r="M174" s="5"/>
      <c r="N174" s="5"/>
    </row>
    <row r="175" customFormat="false" ht="13.5" hidden="false" customHeight="true" outlineLevel="0" collapsed="false">
      <c r="A175" s="17" t="n">
        <v>44698</v>
      </c>
      <c r="B175" s="18" t="n">
        <v>4209.716</v>
      </c>
      <c r="C175" s="18" t="n">
        <v>43.624</v>
      </c>
      <c r="D175" s="19" t="n">
        <f aca="false">IF(B174&lt;&gt;"",(B175-(B174+C175))/(B174+C175)*100,0)</f>
        <v>1.99922271833427</v>
      </c>
      <c r="E175" s="20" t="n">
        <f aca="false">1+D175/100</f>
        <v>1.01999222718334</v>
      </c>
      <c r="F175" s="21" t="n">
        <f aca="false">ROUNDUP((PRODUCT($E$8:E175)-1),4)</f>
        <v>0.2238</v>
      </c>
      <c r="G175" s="22" t="n">
        <f aca="false">((1+(ROUNDUP(F175*100,2))/100)^(365.25/(A175-$A$8+1))-1)</f>
        <v>0.551286143842001</v>
      </c>
      <c r="H175" s="5"/>
      <c r="I175" s="5"/>
      <c r="J175" s="5"/>
      <c r="K175" s="5"/>
      <c r="L175" s="5"/>
      <c r="M175" s="5"/>
      <c r="N175" s="5"/>
    </row>
    <row r="176" customFormat="false" ht="13.5" hidden="false" customHeight="true" outlineLevel="0" collapsed="false">
      <c r="A176" s="17" t="n">
        <v>44699</v>
      </c>
      <c r="B176" s="18" t="n">
        <v>4038.332</v>
      </c>
      <c r="C176" s="18" t="n">
        <v>0</v>
      </c>
      <c r="D176" s="19" t="n">
        <f aca="false">IF(B175&lt;&gt;"",(B176-(B175+C176))/(B175+C176)*100,0)</f>
        <v>-4.07115349348983</v>
      </c>
      <c r="E176" s="20" t="n">
        <f aca="false">1+D176/100</f>
        <v>0.959288465065102</v>
      </c>
      <c r="F176" s="21" t="n">
        <f aca="false">ROUNDUP((PRODUCT($E$8:E176)-1),4)</f>
        <v>0.174</v>
      </c>
      <c r="G176" s="22" t="n">
        <f aca="false">((1+(ROUNDUP(F176*100,2))/100)^(365.25/(A176-$A$8+1))-1)</f>
        <v>0.414391569809416</v>
      </c>
      <c r="H176" s="5"/>
      <c r="I176" s="5"/>
      <c r="J176" s="5"/>
      <c r="K176" s="5"/>
      <c r="L176" s="5"/>
      <c r="M176" s="5"/>
      <c r="N176" s="5"/>
    </row>
    <row r="177" customFormat="false" ht="13.5" hidden="false" customHeight="true" outlineLevel="0" collapsed="false">
      <c r="A177" s="17" t="n">
        <v>44700</v>
      </c>
      <c r="B177" s="18" t="n">
        <v>4019.997</v>
      </c>
      <c r="C177" s="18" t="n">
        <v>0</v>
      </c>
      <c r="D177" s="19" t="n">
        <f aca="false">IF(B176&lt;&gt;"",(B177-(B176+C177))/(B176+C177)*100,0)</f>
        <v>-0.454024087172614</v>
      </c>
      <c r="E177" s="20" t="n">
        <f aca="false">1+D177/100</f>
        <v>0.995459759128274</v>
      </c>
      <c r="F177" s="21" t="n">
        <f aca="false">ROUNDUP((PRODUCT($E$8:E177)-1),4)</f>
        <v>0.1687</v>
      </c>
      <c r="G177" s="22" t="n">
        <f aca="false">((1+(ROUNDUP(F177*100,2))/100)^(365.25/(A177-$A$8+1))-1)</f>
        <v>0.397854540251198</v>
      </c>
      <c r="H177" s="5"/>
      <c r="I177" s="5"/>
      <c r="J177" s="5"/>
      <c r="K177" s="5"/>
      <c r="L177" s="5"/>
      <c r="M177" s="5"/>
      <c r="N177" s="5"/>
    </row>
    <row r="178" customFormat="false" ht="13.5" hidden="false" customHeight="true" outlineLevel="0" collapsed="false">
      <c r="A178" s="17" t="n">
        <v>44701</v>
      </c>
      <c r="B178" s="18" t="n">
        <v>4021.734</v>
      </c>
      <c r="C178" s="18" t="n">
        <v>0</v>
      </c>
      <c r="D178" s="19" t="n">
        <f aca="false">IF(B177&lt;&gt;"",(B178-(B177+C178))/(B177+C178)*100,0)</f>
        <v>0.0432089874693956</v>
      </c>
      <c r="E178" s="20" t="n">
        <f aca="false">1+D178/100</f>
        <v>1.00043208987469</v>
      </c>
      <c r="F178" s="21" t="n">
        <f aca="false">ROUNDUP((PRODUCT($E$8:E178)-1),4)</f>
        <v>0.1692</v>
      </c>
      <c r="G178" s="22" t="n">
        <f aca="false">((1+(ROUNDUP(F178*100,2))/100)^(365.25/(A178-$A$8+1))-1)</f>
        <v>0.396394433871574</v>
      </c>
      <c r="H178" s="5"/>
      <c r="I178" s="5"/>
      <c r="J178" s="5"/>
      <c r="K178" s="5"/>
      <c r="L178" s="5"/>
      <c r="M178" s="5"/>
      <c r="N178" s="5"/>
    </row>
    <row r="179" customFormat="false" ht="13.5" hidden="false" customHeight="true" outlineLevel="0" collapsed="false">
      <c r="A179" s="17" t="n">
        <v>44702</v>
      </c>
      <c r="B179" s="18" t="n">
        <v>4021.734</v>
      </c>
      <c r="C179" s="18" t="n">
        <v>0</v>
      </c>
      <c r="D179" s="19" t="n">
        <f aca="false">IF(B178&lt;&gt;"",(B179-(B178+C179))/(B178+C179)*100,0)</f>
        <v>0</v>
      </c>
      <c r="E179" s="20" t="n">
        <f aca="false">1+D179/100</f>
        <v>1</v>
      </c>
      <c r="F179" s="21" t="n">
        <f aca="false">ROUNDUP((PRODUCT($E$8:E179)-1),4)</f>
        <v>0.1692</v>
      </c>
      <c r="G179" s="22" t="n">
        <f aca="false">((1+(ROUNDUP(F179*100,2))/100)^(365.25/(A179-$A$8+1))-1)</f>
        <v>0.393686324669199</v>
      </c>
      <c r="H179" s="5"/>
      <c r="I179" s="5"/>
      <c r="J179" s="5"/>
      <c r="K179" s="5"/>
      <c r="L179" s="5"/>
      <c r="M179" s="5"/>
      <c r="N179" s="5"/>
    </row>
    <row r="180" customFormat="false" ht="13.5" hidden="false" customHeight="true" outlineLevel="0" collapsed="false">
      <c r="A180" s="17" t="n">
        <v>44703</v>
      </c>
      <c r="B180" s="18" t="n">
        <v>4084.248</v>
      </c>
      <c r="C180" s="18" t="n">
        <v>0</v>
      </c>
      <c r="D180" s="19" t="n">
        <f aca="false">IF(B179&lt;&gt;"",(B180-(B179+C180))/(B179+C180)*100,0)</f>
        <v>1.55440414507771</v>
      </c>
      <c r="E180" s="20" t="n">
        <f aca="false">1+D180/100</f>
        <v>1.01554404145078</v>
      </c>
      <c r="F180" s="21" t="n">
        <f aca="false">ROUNDUP((PRODUCT($E$8:E180)-1),4)</f>
        <v>0.1874</v>
      </c>
      <c r="G180" s="22" t="n">
        <f aca="false">((1+(ROUNDUP(F180*100,2))/100)^(365.25/(A180-$A$8+1))-1)</f>
        <v>0.437125274687844</v>
      </c>
      <c r="H180" s="5"/>
      <c r="I180" s="5"/>
      <c r="J180" s="5"/>
      <c r="K180" s="5"/>
      <c r="L180" s="5"/>
      <c r="M180" s="5"/>
      <c r="N180" s="5"/>
    </row>
    <row r="181" customFormat="false" ht="13.5" hidden="false" customHeight="true" outlineLevel="0" collapsed="false">
      <c r="A181" s="17" t="n">
        <v>44704</v>
      </c>
      <c r="B181" s="18" t="n">
        <v>4157.16</v>
      </c>
      <c r="C181" s="18" t="n">
        <v>0</v>
      </c>
      <c r="D181" s="19" t="n">
        <f aca="false">IF(B180&lt;&gt;"",(B181-(B180+C181))/(B180+C181)*100,0)</f>
        <v>1.7852001151742</v>
      </c>
      <c r="E181" s="20" t="n">
        <f aca="false">1+D181/100</f>
        <v>1.01785200115174</v>
      </c>
      <c r="F181" s="21" t="n">
        <f aca="false">ROUNDUP((PRODUCT($E$8:E181)-1),4)</f>
        <v>0.2086</v>
      </c>
      <c r="G181" s="22" t="n">
        <f aca="false">((1+(ROUNDUP(F181*100,2))/100)^(365.25/(A181-$A$8+1))-1)</f>
        <v>0.488409747580294</v>
      </c>
      <c r="H181" s="5"/>
      <c r="I181" s="5"/>
      <c r="J181" s="5"/>
      <c r="K181" s="5"/>
      <c r="L181" s="5"/>
      <c r="M181" s="5"/>
      <c r="N181" s="5"/>
    </row>
    <row r="182" customFormat="false" ht="13.5" hidden="false" customHeight="true" outlineLevel="0" collapsed="false">
      <c r="A182" s="17" t="n">
        <v>44705</v>
      </c>
      <c r="B182" s="18" t="n">
        <v>4115.412</v>
      </c>
      <c r="C182" s="18" t="n">
        <v>0</v>
      </c>
      <c r="D182" s="19" t="n">
        <f aca="false">IF(B181&lt;&gt;"",(B182-(B181+C182))/(B181+C182)*100,0)</f>
        <v>-1.00424328147099</v>
      </c>
      <c r="E182" s="20" t="n">
        <f aca="false">1+D182/100</f>
        <v>0.98995756718529</v>
      </c>
      <c r="F182" s="21" t="n">
        <f aca="false">ROUNDUP((PRODUCT($E$8:E182)-1),4)</f>
        <v>0.1964</v>
      </c>
      <c r="G182" s="22" t="n">
        <f aca="false">((1+(ROUNDUP(F182*100,2))/100)^(365.25/(A182-$A$8+1))-1)</f>
        <v>0.453915548772331</v>
      </c>
      <c r="H182" s="5"/>
      <c r="I182" s="5"/>
      <c r="J182" s="5"/>
      <c r="K182" s="5"/>
      <c r="L182" s="5"/>
      <c r="M182" s="5"/>
      <c r="N182" s="5"/>
    </row>
    <row r="183" customFormat="false" ht="13.5" hidden="false" customHeight="true" outlineLevel="0" collapsed="false">
      <c r="A183" s="17" t="n">
        <v>44706</v>
      </c>
      <c r="B183" s="18" t="n">
        <v>4158.336</v>
      </c>
      <c r="C183" s="18" t="n">
        <v>0</v>
      </c>
      <c r="D183" s="19" t="n">
        <f aca="false">IF(B182&lt;&gt;"",(B183-(B182+C183))/(B182+C183)*100,0)</f>
        <v>1.04300614373482</v>
      </c>
      <c r="E183" s="20" t="n">
        <f aca="false">1+D183/100</f>
        <v>1.01043006143735</v>
      </c>
      <c r="F183" s="21" t="n">
        <f aca="false">ROUNDUP((PRODUCT($E$8:E183)-1),4)</f>
        <v>0.2089</v>
      </c>
      <c r="G183" s="22" t="n">
        <f aca="false">((1+(ROUNDUP(F183*100,2))/100)^(365.25/(A183-$A$8+1))-1)</f>
        <v>0.482461556061094</v>
      </c>
      <c r="H183" s="5"/>
      <c r="I183" s="5"/>
      <c r="J183" s="5"/>
      <c r="K183" s="5"/>
      <c r="L183" s="5"/>
      <c r="M183" s="5"/>
      <c r="N183" s="5"/>
    </row>
    <row r="184" customFormat="false" ht="13.5" hidden="false" customHeight="true" outlineLevel="0" collapsed="false">
      <c r="A184" s="17" t="n">
        <v>44707</v>
      </c>
      <c r="B184" s="18" t="n">
        <v>4158.336</v>
      </c>
      <c r="C184" s="18" t="n">
        <v>0</v>
      </c>
      <c r="D184" s="19" t="n">
        <f aca="false">IF(B183&lt;&gt;"",(B184-(B183+C184))/(B183+C184)*100,0)</f>
        <v>0</v>
      </c>
      <c r="E184" s="20" t="n">
        <f aca="false">1+D184/100</f>
        <v>1</v>
      </c>
      <c r="F184" s="21" t="n">
        <f aca="false">ROUNDUP((PRODUCT($E$8:E184)-1),4)</f>
        <v>0.2089</v>
      </c>
      <c r="G184" s="22" t="n">
        <f aca="false">((1+(ROUNDUP(F184*100,2))/100)^(365.25/(A184-$A$8+1))-1)</f>
        <v>0.479167757787403</v>
      </c>
      <c r="H184" s="5"/>
      <c r="I184" s="5"/>
      <c r="J184" s="5"/>
      <c r="K184" s="5"/>
      <c r="L184" s="5"/>
      <c r="M184" s="5"/>
      <c r="N184" s="5"/>
    </row>
    <row r="185" customFormat="false" ht="13.5" hidden="false" customHeight="true" outlineLevel="0" collapsed="false">
      <c r="A185" s="17" t="n">
        <v>44708</v>
      </c>
      <c r="B185" s="18" t="n">
        <v>4351.004</v>
      </c>
      <c r="C185" s="18" t="n">
        <v>0</v>
      </c>
      <c r="D185" s="19" t="n">
        <f aca="false">IF(B184&lt;&gt;"",(B185-(B184+C185))/(B184+C185)*100,0)</f>
        <v>4.63329562594268</v>
      </c>
      <c r="E185" s="20" t="n">
        <f aca="false">1+D185/100</f>
        <v>1.04633295625943</v>
      </c>
      <c r="F185" s="21" t="n">
        <f aca="false">ROUNDUP((PRODUCT($E$8:E185)-1),4)</f>
        <v>0.2649</v>
      </c>
      <c r="G185" s="22" t="n">
        <f aca="false">((1+(ROUNDUP(F185*100,2))/100)^(365.25/(A185-$A$8+1))-1)</f>
        <v>0.61963020350741</v>
      </c>
      <c r="H185" s="5"/>
      <c r="I185" s="5"/>
      <c r="J185" s="5"/>
      <c r="K185" s="5"/>
      <c r="L185" s="5"/>
      <c r="M185" s="5"/>
      <c r="N185" s="5"/>
    </row>
    <row r="186" customFormat="false" ht="13.5" hidden="false" customHeight="true" outlineLevel="0" collapsed="false">
      <c r="A186" s="17" t="n">
        <v>44709</v>
      </c>
      <c r="B186" s="18" t="n">
        <v>4351.004</v>
      </c>
      <c r="C186" s="18" t="n">
        <v>0</v>
      </c>
      <c r="D186" s="19" t="n">
        <f aca="false">IF(B185&lt;&gt;"",(B186-(B185+C186))/(B185+C186)*100,0)</f>
        <v>0</v>
      </c>
      <c r="E186" s="20" t="n">
        <f aca="false">1+D186/100</f>
        <v>1</v>
      </c>
      <c r="F186" s="21" t="n">
        <f aca="false">ROUNDUP((PRODUCT($E$8:E186)-1),4)</f>
        <v>0.2649</v>
      </c>
      <c r="G186" s="22" t="n">
        <f aca="false">((1+(ROUNDUP(F186*100,2))/100)^(365.25/(A186-$A$8+1))-1)</f>
        <v>0.615273045796253</v>
      </c>
      <c r="H186" s="5"/>
      <c r="I186" s="5"/>
      <c r="J186" s="5"/>
      <c r="K186" s="5"/>
      <c r="L186" s="5"/>
      <c r="M186" s="5"/>
      <c r="N186" s="5"/>
    </row>
    <row r="187" customFormat="false" ht="13.5" hidden="false" customHeight="true" outlineLevel="0" collapsed="false">
      <c r="A187" s="17" t="n">
        <v>44710</v>
      </c>
      <c r="B187" s="18" t="n">
        <v>4351.004</v>
      </c>
      <c r="C187" s="18" t="n">
        <v>0</v>
      </c>
      <c r="D187" s="19" t="n">
        <f aca="false">IF(B186&lt;&gt;"",(B187-(B186+C187))/(B186+C187)*100,0)</f>
        <v>0</v>
      </c>
      <c r="E187" s="20" t="n">
        <f aca="false">1+D187/100</f>
        <v>1</v>
      </c>
      <c r="F187" s="21" t="n">
        <f aca="false">ROUNDUP((PRODUCT($E$8:E187)-1),4)</f>
        <v>0.2649</v>
      </c>
      <c r="G187" s="22" t="n">
        <f aca="false">((1+(ROUNDUP(F187*100,2))/100)^(365.25/(A187-$A$8+1))-1)</f>
        <v>0.610975828127786</v>
      </c>
      <c r="H187" s="5"/>
      <c r="I187" s="5"/>
      <c r="J187" s="5"/>
      <c r="K187" s="5"/>
      <c r="L187" s="5"/>
      <c r="M187" s="5"/>
      <c r="N187" s="5"/>
    </row>
    <row r="188" customFormat="false" ht="13.5" hidden="false" customHeight="true" outlineLevel="0" collapsed="false">
      <c r="A188" s="17" t="n">
        <v>44711</v>
      </c>
      <c r="B188" s="18" t="n">
        <v>4351.004</v>
      </c>
      <c r="C188" s="18" t="n">
        <v>0</v>
      </c>
      <c r="D188" s="19" t="n">
        <f aca="false">IF(B187&lt;&gt;"",(B188-(B187+C188))/(B187+C188)*100,0)</f>
        <v>0</v>
      </c>
      <c r="E188" s="20" t="n">
        <f aca="false">1+D188/100</f>
        <v>1</v>
      </c>
      <c r="F188" s="21" t="n">
        <f aca="false">ROUNDUP((PRODUCT($E$8:E188)-1),4)</f>
        <v>0.2649</v>
      </c>
      <c r="G188" s="22" t="n">
        <f aca="false">((1+(ROUNDUP(F188*100,2))/100)^(365.25/(A188-$A$8+1))-1)</f>
        <v>0.60673733702437</v>
      </c>
      <c r="H188" s="5"/>
      <c r="I188" s="5"/>
      <c r="J188" s="5"/>
      <c r="K188" s="5"/>
      <c r="L188" s="5"/>
      <c r="M188" s="5"/>
      <c r="N188" s="5"/>
    </row>
    <row r="189" customFormat="false" ht="13.5" hidden="false" customHeight="true" outlineLevel="0" collapsed="false">
      <c r="A189" s="17" t="n">
        <v>44712</v>
      </c>
      <c r="B189" s="18" t="n">
        <v>4321.604</v>
      </c>
      <c r="C189" s="18" t="n">
        <v>0</v>
      </c>
      <c r="D189" s="19" t="n">
        <f aca="false">IF(B188&lt;&gt;"",(B189-(B188+C189))/(B188+C189)*100,0)</f>
        <v>-0.67570611288796</v>
      </c>
      <c r="E189" s="20" t="n">
        <f aca="false">1+D189/100</f>
        <v>0.99324293887112</v>
      </c>
      <c r="F189" s="21" t="n">
        <f aca="false">ROUNDUP((PRODUCT($E$8:E189)-1),4)</f>
        <v>0.2564</v>
      </c>
      <c r="G189" s="22" t="n">
        <f aca="false">((1+(ROUNDUP(F189*100,2))/100)^(365.25/(A189-$A$8+1))-1)</f>
        <v>0.581017507446851</v>
      </c>
      <c r="H189" s="5"/>
      <c r="I189" s="5"/>
      <c r="J189" s="5"/>
      <c r="K189" s="5"/>
      <c r="L189" s="5"/>
      <c r="M189" s="5"/>
      <c r="N189" s="5"/>
    </row>
    <row r="190" customFormat="false" ht="13.5" hidden="false" customHeight="true" outlineLevel="0" collapsed="false">
      <c r="A190" s="17" t="n">
        <v>44713</v>
      </c>
      <c r="B190" s="18" t="n">
        <v>4288.48</v>
      </c>
      <c r="C190" s="18" t="n">
        <v>0</v>
      </c>
      <c r="D190" s="19" t="n">
        <f aca="false">IF(B189&lt;&gt;"",(B190-(B189+C190))/(B189+C190)*100,0)</f>
        <v>-0.76647467005308</v>
      </c>
      <c r="E190" s="20" t="n">
        <f aca="false">1+D190/100</f>
        <v>0.992335253299469</v>
      </c>
      <c r="F190" s="21" t="n">
        <f aca="false">ROUNDUP((PRODUCT($E$8:E190)-1),4)</f>
        <v>0.2467</v>
      </c>
      <c r="G190" s="22" t="n">
        <f aca="false">((1+(ROUNDUP(F190*100,2))/100)^(365.25/(A190-$A$8+1))-1)</f>
        <v>0.55285695634003</v>
      </c>
      <c r="H190" s="5"/>
      <c r="I190" s="5"/>
      <c r="J190" s="5"/>
      <c r="K190" s="5"/>
      <c r="L190" s="5"/>
      <c r="M190" s="5"/>
      <c r="N190" s="5"/>
    </row>
    <row r="191" customFormat="false" ht="13.5" hidden="false" customHeight="true" outlineLevel="0" collapsed="false">
      <c r="A191" s="17" t="n">
        <v>44714</v>
      </c>
      <c r="B191" s="18" t="n">
        <v>4551.04</v>
      </c>
      <c r="C191" s="18" t="n">
        <v>262.56</v>
      </c>
      <c r="D191" s="19" t="n">
        <f aca="false">IF(B190&lt;&gt;"",(B191-(B190+C191))/(B190+C191)*100,0)</f>
        <v>0</v>
      </c>
      <c r="E191" s="20" t="n">
        <f aca="false">1+D191/100</f>
        <v>1</v>
      </c>
      <c r="F191" s="21" t="n">
        <f aca="false">ROUNDUP((PRODUCT($E$8:E191)-1),4)</f>
        <v>0.2467</v>
      </c>
      <c r="G191" s="22" t="n">
        <f aca="false">((1+(ROUNDUP(F191*100,2))/100)^(365.25/(A191-$A$8+1))-1)</f>
        <v>0.549147227203378</v>
      </c>
      <c r="H191" s="5"/>
      <c r="I191" s="5"/>
      <c r="J191" s="5"/>
      <c r="K191" s="5"/>
      <c r="L191" s="5"/>
      <c r="M191" s="5"/>
      <c r="N191" s="5"/>
    </row>
    <row r="192" customFormat="false" ht="13.5" hidden="false" customHeight="true" outlineLevel="0" collapsed="false">
      <c r="A192" s="17" t="n">
        <v>44715</v>
      </c>
      <c r="B192" s="18" t="n">
        <v>4551.04</v>
      </c>
      <c r="C192" s="18" t="n">
        <v>0</v>
      </c>
      <c r="D192" s="19" t="n">
        <f aca="false">IF(B191&lt;&gt;"",(B192-(B191+C192))/(B191+C192)*100,0)</f>
        <v>0</v>
      </c>
      <c r="E192" s="20" t="n">
        <f aca="false">1+D192/100</f>
        <v>1</v>
      </c>
      <c r="F192" s="21" t="n">
        <f aca="false">ROUNDUP((PRODUCT($E$8:E192)-1),4)</f>
        <v>0.2467</v>
      </c>
      <c r="G192" s="22" t="n">
        <f aca="false">((1+(ROUNDUP(F192*100,2))/100)^(365.25/(A192-$A$8+1))-1)</f>
        <v>0.545486322557157</v>
      </c>
      <c r="H192" s="5"/>
      <c r="I192" s="5"/>
      <c r="J192" s="5"/>
      <c r="K192" s="5"/>
      <c r="L192" s="5"/>
      <c r="M192" s="5"/>
      <c r="N192" s="5"/>
    </row>
    <row r="193" customFormat="false" ht="13.5" hidden="false" customHeight="true" outlineLevel="0" collapsed="false">
      <c r="A193" s="17" t="n">
        <v>44716</v>
      </c>
      <c r="B193" s="18" t="n">
        <v>4551.04</v>
      </c>
      <c r="C193" s="18" t="n">
        <v>0</v>
      </c>
      <c r="D193" s="19" t="n">
        <f aca="false">IF(B192&lt;&gt;"",(B193-(B192+C193))/(B192+C193)*100,0)</f>
        <v>0</v>
      </c>
      <c r="E193" s="20" t="n">
        <f aca="false">1+D193/100</f>
        <v>1</v>
      </c>
      <c r="F193" s="21" t="n">
        <f aca="false">ROUNDUP((PRODUCT($E$8:E193)-1),4)</f>
        <v>0.2467</v>
      </c>
      <c r="G193" s="22" t="n">
        <f aca="false">((1+(ROUNDUP(F193*100,2))/100)^(365.25/(A193-$A$8+1))-1)</f>
        <v>0.54187329486646</v>
      </c>
      <c r="H193" s="5"/>
      <c r="I193" s="5"/>
      <c r="J193" s="5"/>
      <c r="K193" s="5"/>
      <c r="L193" s="5"/>
      <c r="M193" s="5"/>
      <c r="N193" s="5"/>
    </row>
    <row r="194" customFormat="false" ht="13.5" hidden="false" customHeight="true" outlineLevel="0" collapsed="false">
      <c r="A194" s="17" t="n">
        <v>44717</v>
      </c>
      <c r="B194" s="18" t="n">
        <v>4551.04</v>
      </c>
      <c r="C194" s="18" t="n">
        <v>0</v>
      </c>
      <c r="D194" s="19" t="n">
        <f aca="false">IF(B193&lt;&gt;"",(B194-(B193+C194))/(B193+C194)*100,0)</f>
        <v>0</v>
      </c>
      <c r="E194" s="20" t="n">
        <f aca="false">1+D194/100</f>
        <v>1</v>
      </c>
      <c r="F194" s="21" t="n">
        <f aca="false">ROUNDUP((PRODUCT($E$8:E194)-1),4)</f>
        <v>0.2467</v>
      </c>
      <c r="G194" s="22" t="n">
        <f aca="false">((1+(ROUNDUP(F194*100,2))/100)^(365.25/(A194-$A$8+1))-1)</f>
        <v>0.538307220742213</v>
      </c>
      <c r="H194" s="5"/>
      <c r="I194" s="5"/>
      <c r="J194" s="5"/>
      <c r="K194" s="5"/>
      <c r="L194" s="5"/>
      <c r="M194" s="5"/>
      <c r="N194" s="5"/>
    </row>
    <row r="195" customFormat="false" ht="13.5" hidden="false" customHeight="true" outlineLevel="0" collapsed="false">
      <c r="A195" s="17" t="n">
        <v>44718</v>
      </c>
      <c r="B195" s="18" t="n">
        <v>4551.04</v>
      </c>
      <c r="C195" s="18" t="n">
        <v>0</v>
      </c>
      <c r="D195" s="19" t="n">
        <f aca="false">IF(B194&lt;&gt;"",(B195-(B194+C195))/(B194+C195)*100,0)</f>
        <v>0</v>
      </c>
      <c r="E195" s="20" t="n">
        <f aca="false">1+D195/100</f>
        <v>1</v>
      </c>
      <c r="F195" s="21" t="n">
        <f aca="false">ROUNDUP((PRODUCT($E$8:E195)-1),4)</f>
        <v>0.2467</v>
      </c>
      <c r="G195" s="22" t="n">
        <f aca="false">((1+(ROUNDUP(F195*100,2))/100)^(365.25/(A195-$A$8+1))-1)</f>
        <v>0.534787200182683</v>
      </c>
      <c r="H195" s="5"/>
      <c r="I195" s="5"/>
      <c r="J195" s="5"/>
      <c r="K195" s="5"/>
      <c r="L195" s="5"/>
      <c r="M195" s="5"/>
      <c r="N195" s="5"/>
    </row>
    <row r="196" customFormat="false" ht="13.5" hidden="false" customHeight="true" outlineLevel="0" collapsed="false">
      <c r="A196" s="17" t="n">
        <v>44719</v>
      </c>
      <c r="B196" s="18" t="n">
        <v>4689.686</v>
      </c>
      <c r="C196" s="18" t="n">
        <v>0</v>
      </c>
      <c r="D196" s="19" t="n">
        <f aca="false">IF(B195&lt;&gt;"",(B196-(B195+C196))/(B195+C196)*100,0)</f>
        <v>3.0464684995078</v>
      </c>
      <c r="E196" s="20" t="n">
        <f aca="false">1+D196/100</f>
        <v>1.03046468499508</v>
      </c>
      <c r="F196" s="21" t="n">
        <f aca="false">ROUNDUP((PRODUCT($E$8:E196)-1),4)</f>
        <v>0.2847</v>
      </c>
      <c r="G196" s="22" t="n">
        <f aca="false">((1+(ROUNDUP(F196*100,2))/100)^(365.25/(A196-$A$8+1))-1)</f>
        <v>0.622794956904103</v>
      </c>
      <c r="H196" s="5"/>
      <c r="I196" s="5"/>
      <c r="J196" s="5"/>
      <c r="K196" s="5"/>
      <c r="L196" s="5"/>
      <c r="M196" s="5"/>
      <c r="N196" s="5"/>
    </row>
    <row r="197" customFormat="false" ht="13.5" hidden="false" customHeight="true" outlineLevel="0" collapsed="false">
      <c r="A197" s="17" t="n">
        <v>44720</v>
      </c>
      <c r="B197" s="18" t="n">
        <v>4640.523</v>
      </c>
      <c r="C197" s="18" t="n">
        <v>0</v>
      </c>
      <c r="D197" s="19" t="n">
        <f aca="false">IF(B196&lt;&gt;"",(B197-(B196+C197))/(B196+C197)*100,0)</f>
        <v>-1.04832178529649</v>
      </c>
      <c r="E197" s="20" t="n">
        <f aca="false">1+D197/100</f>
        <v>0.989516782147035</v>
      </c>
      <c r="F197" s="21" t="n">
        <f aca="false">ROUNDUP((PRODUCT($E$8:E197)-1),4)</f>
        <v>0.2713</v>
      </c>
      <c r="G197" s="22" t="n">
        <f aca="false">((1+(ROUNDUP(F197*100,2))/100)^(365.25/(A197-$A$8+1))-1)</f>
        <v>0.586365124320984</v>
      </c>
      <c r="H197" s="5"/>
      <c r="I197" s="5"/>
      <c r="J197" s="5"/>
      <c r="K197" s="5"/>
      <c r="L197" s="5"/>
      <c r="M197" s="5"/>
      <c r="N197" s="5"/>
    </row>
    <row r="198" customFormat="false" ht="13.5" hidden="false" customHeight="true" outlineLevel="0" collapsed="false">
      <c r="A198" s="17" t="n">
        <v>44721</v>
      </c>
      <c r="B198" s="18" t="n">
        <v>4527.849</v>
      </c>
      <c r="C198" s="18" t="n">
        <v>0</v>
      </c>
      <c r="D198" s="19" t="n">
        <f aca="false">IF(B197&lt;&gt;"",(B198-(B197+C198))/(B197+C198)*100,0)</f>
        <v>-2.42804528713682</v>
      </c>
      <c r="E198" s="20" t="n">
        <f aca="false">1+D198/100</f>
        <v>0.975719547128632</v>
      </c>
      <c r="F198" s="21" t="n">
        <f aca="false">ROUNDUP((PRODUCT($E$8:E198)-1),4)</f>
        <v>0.2404</v>
      </c>
      <c r="G198" s="22" t="n">
        <f aca="false">((1+(ROUNDUP(F198*100,2))/100)^(365.25/(A198-$A$8+1))-1)</f>
        <v>0.509796769877349</v>
      </c>
      <c r="H198" s="5"/>
      <c r="I198" s="5"/>
      <c r="J198" s="5"/>
      <c r="K198" s="5"/>
      <c r="L198" s="5"/>
      <c r="M198" s="5"/>
      <c r="N198" s="5"/>
    </row>
    <row r="199" customFormat="false" ht="13.5" hidden="false" customHeight="true" outlineLevel="0" collapsed="false">
      <c r="A199" s="17" t="n">
        <v>44722</v>
      </c>
      <c r="B199" s="18" t="n">
        <v>4392.809</v>
      </c>
      <c r="C199" s="18" t="n">
        <v>0</v>
      </c>
      <c r="D199" s="19" t="n">
        <f aca="false">IF(B198&lt;&gt;"",(B199-(B198+C199))/(B198+C199)*100,0)</f>
        <v>-2.9824316137751</v>
      </c>
      <c r="E199" s="20" t="n">
        <f aca="false">1+D199/100</f>
        <v>0.970175683862249</v>
      </c>
      <c r="F199" s="21" t="n">
        <f aca="false">ROUNDUP((PRODUCT($E$8:E199)-1),4)</f>
        <v>0.2034</v>
      </c>
      <c r="G199" s="22" t="n">
        <f aca="false">((1+(ROUNDUP(F199*100,2))/100)^(365.25/(A199-$A$8+1))-1)</f>
        <v>0.422222269187387</v>
      </c>
      <c r="H199" s="5"/>
      <c r="I199" s="5"/>
      <c r="J199" s="5"/>
      <c r="K199" s="5"/>
      <c r="L199" s="5"/>
      <c r="M199" s="5"/>
      <c r="N199" s="5"/>
    </row>
    <row r="200" customFormat="false" ht="13.5" hidden="false" customHeight="true" outlineLevel="0" collapsed="false">
      <c r="A200" s="17" t="n">
        <v>44723</v>
      </c>
      <c r="B200" s="18" t="n">
        <v>4392.809</v>
      </c>
      <c r="C200" s="18" t="n">
        <v>0</v>
      </c>
      <c r="D200" s="19" t="n">
        <f aca="false">IF(B199&lt;&gt;"",(B200-(B199+C200))/(B199+C200)*100,0)</f>
        <v>0</v>
      </c>
      <c r="E200" s="20" t="n">
        <f aca="false">1+D200/100</f>
        <v>1</v>
      </c>
      <c r="F200" s="21" t="n">
        <f aca="false">ROUNDUP((PRODUCT($E$8:E200)-1),4)</f>
        <v>0.2034</v>
      </c>
      <c r="G200" s="22" t="n">
        <f aca="false">((1+(ROUNDUP(F200*100,2))/100)^(365.25/(A200-$A$8+1))-1)</f>
        <v>0.419629112719352</v>
      </c>
      <c r="H200" s="5"/>
      <c r="I200" s="5"/>
      <c r="J200" s="5"/>
      <c r="K200" s="5"/>
      <c r="L200" s="5"/>
      <c r="M200" s="5"/>
      <c r="N200" s="5"/>
    </row>
    <row r="201" customFormat="false" ht="13.5" hidden="false" customHeight="true" outlineLevel="0" collapsed="false">
      <c r="A201" s="17" t="n">
        <v>44724</v>
      </c>
      <c r="B201" s="18" t="n">
        <v>4517.723</v>
      </c>
      <c r="C201" s="18" t="n">
        <v>124.914</v>
      </c>
      <c r="D201" s="19" t="n">
        <f aca="false">IF(B200&lt;&gt;"",(B201-(B200+C201))/(B200+C201)*100,0)</f>
        <v>0</v>
      </c>
      <c r="E201" s="20" t="n">
        <f aca="false">1+D201/100</f>
        <v>1</v>
      </c>
      <c r="F201" s="21" t="n">
        <f aca="false">ROUNDUP((PRODUCT($E$8:E201)-1),4)</f>
        <v>0.2034</v>
      </c>
      <c r="G201" s="22" t="n">
        <f aca="false">((1+(ROUNDUP(F201*100,2))/100)^(365.25/(A201-$A$8+1))-1)</f>
        <v>0.417067345124194</v>
      </c>
      <c r="H201" s="5"/>
      <c r="I201" s="5"/>
      <c r="J201" s="5"/>
      <c r="K201" s="5"/>
      <c r="L201" s="5"/>
      <c r="M201" s="5"/>
      <c r="N201" s="5"/>
    </row>
    <row r="202" customFormat="false" ht="13.5" hidden="false" customHeight="true" outlineLevel="0" collapsed="false">
      <c r="A202" s="17" t="n">
        <v>44725</v>
      </c>
      <c r="B202" s="18" t="n">
        <v>4336.745</v>
      </c>
      <c r="C202" s="18" t="n">
        <v>0</v>
      </c>
      <c r="D202" s="19" t="n">
        <f aca="false">IF(B201&lt;&gt;"",(B202-(B201+C202))/(B201+C202)*100,0)</f>
        <v>-4.00595609779528</v>
      </c>
      <c r="E202" s="20" t="n">
        <f aca="false">1+D202/100</f>
        <v>0.959940439022047</v>
      </c>
      <c r="F202" s="21" t="n">
        <f aca="false">ROUNDUP((PRODUCT($E$8:E202)-1),4)</f>
        <v>0.1552</v>
      </c>
      <c r="G202" s="22" t="n">
        <f aca="false">((1+(ROUNDUP(F202*100,2))/100)^(365.25/(A202-$A$8+1))-1)</f>
        <v>0.310272778174325</v>
      </c>
      <c r="H202" s="5"/>
      <c r="I202" s="5"/>
      <c r="J202" s="5"/>
      <c r="K202" s="5"/>
      <c r="L202" s="5"/>
      <c r="M202" s="5"/>
      <c r="N202" s="5"/>
    </row>
    <row r="203" customFormat="false" ht="13.5" hidden="false" customHeight="true" outlineLevel="0" collapsed="false">
      <c r="A203" s="17" t="n">
        <v>44726</v>
      </c>
      <c r="B203" s="18" t="n">
        <v>4321.121</v>
      </c>
      <c r="C203" s="18" t="n">
        <v>0</v>
      </c>
      <c r="D203" s="19" t="n">
        <f aca="false">IF(B202&lt;&gt;"",(B203-(B202+C203))/(B202+C203)*100,0)</f>
        <v>-0.360270202651984</v>
      </c>
      <c r="E203" s="20" t="n">
        <f aca="false">1+D203/100</f>
        <v>0.99639729797348</v>
      </c>
      <c r="F203" s="21" t="n">
        <f aca="false">ROUNDUP((PRODUCT($E$8:E203)-1),4)</f>
        <v>0.151</v>
      </c>
      <c r="G203" s="22" t="n">
        <f aca="false">((1+(ROUNDUP(F203*100,2))/100)^(365.25/(A203-$A$8+1))-1)</f>
        <v>0.29961618724296</v>
      </c>
      <c r="H203" s="5"/>
      <c r="I203" s="5"/>
      <c r="J203" s="5"/>
      <c r="K203" s="5"/>
      <c r="L203" s="5"/>
      <c r="M203" s="5"/>
      <c r="N203" s="5"/>
    </row>
    <row r="204" customFormat="false" ht="13.5" hidden="false" customHeight="true" outlineLevel="0" collapsed="false">
      <c r="A204" s="17" t="n">
        <v>44727</v>
      </c>
      <c r="B204" s="18" t="n">
        <v>4387.306</v>
      </c>
      <c r="C204" s="18" t="n">
        <v>0</v>
      </c>
      <c r="D204" s="19" t="n">
        <f aca="false">IF(B203&lt;&gt;"",(B204-(B203+C204))/(B203+C204)*100,0)</f>
        <v>1.53166273288805</v>
      </c>
      <c r="E204" s="20" t="n">
        <f aca="false">1+D204/100</f>
        <v>1.01531662732888</v>
      </c>
      <c r="F204" s="21" t="n">
        <f aca="false">ROUNDUP((PRODUCT($E$8:E204)-1),4)</f>
        <v>0.1687</v>
      </c>
      <c r="G204" s="22" t="n">
        <f aca="false">((1+(ROUNDUP(F204*100,2))/100)^(365.25/(A204-$A$8+1))-1)</f>
        <v>0.33513618910616</v>
      </c>
      <c r="H204" s="5"/>
      <c r="I204" s="5"/>
      <c r="J204" s="5"/>
      <c r="K204" s="5"/>
      <c r="L204" s="5"/>
      <c r="M204" s="5"/>
      <c r="N204" s="5"/>
    </row>
    <row r="205" customFormat="false" ht="13.5" hidden="false" customHeight="true" outlineLevel="0" collapsed="false">
      <c r="A205" s="17" t="n">
        <v>44728</v>
      </c>
      <c r="B205" s="18" t="n">
        <v>4239.529</v>
      </c>
      <c r="C205" s="18" t="n">
        <v>0</v>
      </c>
      <c r="D205" s="19" t="n">
        <f aca="false">IF(B204&lt;&gt;"",(B205-(B204+C205))/(B204+C205)*100,0)</f>
        <v>-3.36828568602236</v>
      </c>
      <c r="E205" s="20" t="n">
        <f aca="false">1+D205/100</f>
        <v>0.966317143139776</v>
      </c>
      <c r="F205" s="21" t="n">
        <f aca="false">ROUNDUP((PRODUCT($E$8:E205)-1),4)</f>
        <v>0.1293</v>
      </c>
      <c r="G205" s="22" t="n">
        <f aca="false">((1+(ROUNDUP(F205*100,2))/100)^(365.25/(A205-$A$8+1))-1)</f>
        <v>0.251460676127735</v>
      </c>
      <c r="H205" s="5"/>
      <c r="I205" s="5"/>
      <c r="J205" s="5"/>
      <c r="K205" s="5"/>
      <c r="L205" s="5"/>
      <c r="M205" s="5"/>
      <c r="N205" s="5"/>
    </row>
    <row r="206" customFormat="false" ht="13.5" hidden="false" customHeight="true" outlineLevel="0" collapsed="false">
      <c r="A206" s="17" t="n">
        <v>44729</v>
      </c>
      <c r="B206" s="18" t="n">
        <v>4293.714</v>
      </c>
      <c r="C206" s="18" t="n">
        <v>39.212</v>
      </c>
      <c r="D206" s="19" t="n">
        <f aca="false">IF(B205&lt;&gt;"",(B206-(B205+C206))/(B205+C206)*100,0)</f>
        <v>0.349939386375571</v>
      </c>
      <c r="E206" s="20" t="n">
        <f aca="false">1+D206/100</f>
        <v>1.00349939386376</v>
      </c>
      <c r="F206" s="21" t="n">
        <f aca="false">ROUNDUP((PRODUCT($E$8:E206)-1),4)</f>
        <v>0.1332</v>
      </c>
      <c r="G206" s="22" t="n">
        <f aca="false">((1+(ROUNDUP(F206*100,2))/100)^(365.25/(A206-$A$8+1))-1)</f>
        <v>0.25798581660701</v>
      </c>
      <c r="H206" s="5"/>
      <c r="I206" s="5"/>
      <c r="J206" s="5"/>
      <c r="K206" s="5"/>
      <c r="L206" s="5"/>
      <c r="M206" s="5"/>
      <c r="N206" s="5"/>
    </row>
    <row r="207" customFormat="false" ht="13.5" hidden="false" customHeight="true" outlineLevel="0" collapsed="false">
      <c r="A207" s="17" t="n">
        <v>44730</v>
      </c>
      <c r="B207" s="18" t="n">
        <v>4293.714</v>
      </c>
      <c r="C207" s="18" t="n">
        <v>0</v>
      </c>
      <c r="D207" s="19" t="n">
        <f aca="false">IF(B206&lt;&gt;"",(B207-(B206+C207))/(B206+C207)*100,0)</f>
        <v>0</v>
      </c>
      <c r="E207" s="20" t="n">
        <f aca="false">1+D207/100</f>
        <v>1</v>
      </c>
      <c r="F207" s="21" t="n">
        <f aca="false">ROUNDUP((PRODUCT($E$8:E207)-1),4)</f>
        <v>0.1332</v>
      </c>
      <c r="G207" s="22" t="n">
        <f aca="false">((1+(ROUNDUP(F207*100,2))/100)^(365.25/(A207-$A$8+1))-1)</f>
        <v>0.256543031134452</v>
      </c>
      <c r="H207" s="5"/>
      <c r="I207" s="5"/>
      <c r="J207" s="5"/>
      <c r="K207" s="5"/>
      <c r="L207" s="5"/>
      <c r="M207" s="5"/>
      <c r="N207" s="5"/>
    </row>
    <row r="208" customFormat="false" ht="13.5" hidden="false" customHeight="true" outlineLevel="0" collapsed="false">
      <c r="A208" s="17" t="n">
        <v>44731</v>
      </c>
      <c r="B208" s="18" t="n">
        <v>4293.714</v>
      </c>
      <c r="C208" s="18" t="n">
        <v>0</v>
      </c>
      <c r="D208" s="19" t="n">
        <f aca="false">IF(B207&lt;&gt;"",(B208-(B207+C208))/(B207+C208)*100,0)</f>
        <v>0</v>
      </c>
      <c r="E208" s="20" t="n">
        <f aca="false">1+D208/100</f>
        <v>1</v>
      </c>
      <c r="F208" s="21" t="n">
        <f aca="false">ROUNDUP((PRODUCT($E$8:E208)-1),4)</f>
        <v>0.1332</v>
      </c>
      <c r="G208" s="22" t="n">
        <f aca="false">((1+(ROUNDUP(F208*100,2))/100)^(365.25/(A208-$A$8+1))-1)</f>
        <v>0.255116231859292</v>
      </c>
      <c r="H208" s="5"/>
      <c r="I208" s="5"/>
      <c r="J208" s="5"/>
      <c r="K208" s="5"/>
      <c r="L208" s="5"/>
      <c r="M208" s="5"/>
      <c r="N208" s="5"/>
    </row>
    <row r="209" customFormat="false" ht="13.5" hidden="false" customHeight="true" outlineLevel="0" collapsed="false">
      <c r="A209" s="17" t="n">
        <v>44732</v>
      </c>
      <c r="B209" s="18" t="n">
        <v>4293.714</v>
      </c>
      <c r="C209" s="18" t="n">
        <v>0</v>
      </c>
      <c r="D209" s="19" t="n">
        <f aca="false">IF(B208&lt;&gt;"",(B209-(B208+C209))/(B208+C209)*100,0)</f>
        <v>0</v>
      </c>
      <c r="E209" s="20" t="n">
        <f aca="false">1+D209/100</f>
        <v>1</v>
      </c>
      <c r="F209" s="21" t="n">
        <f aca="false">ROUNDUP((PRODUCT($E$8:E209)-1),4)</f>
        <v>0.1332</v>
      </c>
      <c r="G209" s="22" t="n">
        <f aca="false">((1+(ROUNDUP(F209*100,2))/100)^(365.25/(A209-$A$8+1))-1)</f>
        <v>0.253705155458283</v>
      </c>
      <c r="H209" s="5"/>
      <c r="I209" s="5"/>
      <c r="J209" s="5"/>
      <c r="K209" s="5"/>
      <c r="L209" s="5"/>
      <c r="M209" s="5"/>
      <c r="N209" s="5"/>
    </row>
    <row r="210" customFormat="false" ht="13.5" hidden="false" customHeight="true" outlineLevel="0" collapsed="false">
      <c r="A210" s="17" t="n">
        <v>44733</v>
      </c>
      <c r="B210" s="18" t="n">
        <v>4398.396</v>
      </c>
      <c r="C210" s="18" t="n">
        <v>0</v>
      </c>
      <c r="D210" s="19" t="n">
        <f aca="false">IF(B209&lt;&gt;"",(B210-(B209+C210))/(B209+C210)*100,0)</f>
        <v>2.43802917474242</v>
      </c>
      <c r="E210" s="20" t="n">
        <f aca="false">1+D210/100</f>
        <v>1.02438029174742</v>
      </c>
      <c r="F210" s="21" t="n">
        <f aca="false">ROUNDUP((PRODUCT($E$8:E210)-1),4)</f>
        <v>0.1609</v>
      </c>
      <c r="G210" s="22" t="n">
        <f aca="false">((1+(ROUNDUP(F210*100,2))/100)^(365.25/(A210-$A$8+1))-1)</f>
        <v>0.30792482275068</v>
      </c>
      <c r="H210" s="5"/>
      <c r="I210" s="5"/>
      <c r="J210" s="5"/>
      <c r="K210" s="5"/>
      <c r="L210" s="5"/>
      <c r="M210" s="5"/>
      <c r="N210" s="5"/>
    </row>
    <row r="211" customFormat="false" ht="13.5" hidden="false" customHeight="true" outlineLevel="0" collapsed="false">
      <c r="A211" s="17" t="n">
        <v>44734</v>
      </c>
      <c r="B211" s="18" t="n">
        <v>4454.43</v>
      </c>
      <c r="C211" s="18" t="n">
        <v>0</v>
      </c>
      <c r="D211" s="19" t="n">
        <f aca="false">IF(B210&lt;&gt;"",(B211-(B210+C211))/(B210+C211)*100,0)</f>
        <v>1.27396441793782</v>
      </c>
      <c r="E211" s="20" t="n">
        <f aca="false">1+D211/100</f>
        <v>1.01273964417938</v>
      </c>
      <c r="F211" s="21" t="n">
        <f aca="false">ROUNDUP((PRODUCT($E$8:E211)-1),4)</f>
        <v>0.1757</v>
      </c>
      <c r="G211" s="22" t="n">
        <f aca="false">((1+(ROUNDUP(F211*100,2))/100)^(365.25/(A211-$A$8+1))-1)</f>
        <v>0.33617019720525</v>
      </c>
      <c r="H211" s="5"/>
      <c r="I211" s="5"/>
      <c r="J211" s="5"/>
      <c r="K211" s="5"/>
      <c r="L211" s="5"/>
      <c r="M211" s="5"/>
      <c r="N211" s="5"/>
    </row>
    <row r="212" customFormat="false" ht="13.5" hidden="false" customHeight="true" outlineLevel="0" collapsed="false">
      <c r="A212" s="17" t="n">
        <v>44735</v>
      </c>
      <c r="B212" s="18" t="n">
        <v>4454.43</v>
      </c>
      <c r="C212" s="18" t="n">
        <v>0</v>
      </c>
      <c r="D212" s="19" t="n">
        <f aca="false">IF(B211&lt;&gt;"",(B212-(B211+C212))/(B211+C212)*100,0)</f>
        <v>0</v>
      </c>
      <c r="E212" s="20" t="n">
        <f aca="false">1+D212/100</f>
        <v>1</v>
      </c>
      <c r="F212" s="21" t="n">
        <f aca="false">ROUNDUP((PRODUCT($E$8:E212)-1),4)</f>
        <v>0.1757</v>
      </c>
      <c r="G212" s="22" t="n">
        <f aca="false">((1+(ROUNDUP(F212*100,2))/100)^(365.25/(A212-$A$8+1))-1)</f>
        <v>0.334282594736696</v>
      </c>
      <c r="H212" s="5"/>
      <c r="I212" s="5"/>
      <c r="J212" s="5"/>
      <c r="K212" s="5"/>
      <c r="L212" s="5"/>
      <c r="M212" s="5"/>
      <c r="N212" s="5"/>
    </row>
    <row r="213" customFormat="false" ht="13.5" hidden="false" customHeight="true" outlineLevel="0" collapsed="false">
      <c r="A213" s="17" t="n">
        <v>44736</v>
      </c>
      <c r="B213" s="18" t="n">
        <v>4642.908</v>
      </c>
      <c r="C213" s="18" t="n">
        <v>0</v>
      </c>
      <c r="D213" s="19" t="n">
        <f aca="false">IF(B212&lt;&gt;"",(B213-(B212+C213))/(B212+C213)*100,0)</f>
        <v>4.23124844256168</v>
      </c>
      <c r="E213" s="20" t="n">
        <f aca="false">1+D213/100</f>
        <v>1.04231248442562</v>
      </c>
      <c r="F213" s="21" t="n">
        <f aca="false">ROUNDUP((PRODUCT($E$8:E213)-1),4)</f>
        <v>0.2254</v>
      </c>
      <c r="G213" s="22" t="n">
        <f aca="false">((1+(ROUNDUP(F213*100,2))/100)^(365.25/(A213-$A$8+1))-1)</f>
        <v>0.433909745903805</v>
      </c>
      <c r="H213" s="5"/>
      <c r="I213" s="5"/>
      <c r="J213" s="5"/>
      <c r="K213" s="5"/>
      <c r="L213" s="5"/>
      <c r="M213" s="5"/>
      <c r="N213" s="5"/>
    </row>
    <row r="214" customFormat="false" ht="13.5" hidden="false" customHeight="true" outlineLevel="0" collapsed="false">
      <c r="A214" s="17" t="n">
        <v>44737</v>
      </c>
      <c r="B214" s="18" t="n">
        <v>4642.908</v>
      </c>
      <c r="C214" s="18" t="n">
        <v>0</v>
      </c>
      <c r="D214" s="19" t="n">
        <f aca="false">IF(B213&lt;&gt;"",(B214-(B213+C214))/(B213+C214)*100,0)</f>
        <v>0</v>
      </c>
      <c r="E214" s="20" t="n">
        <f aca="false">1+D214/100</f>
        <v>1</v>
      </c>
      <c r="F214" s="21" t="n">
        <f aca="false">ROUNDUP((PRODUCT($E$8:E214)-1),4)</f>
        <v>0.2254</v>
      </c>
      <c r="G214" s="22" t="n">
        <f aca="false">((1+(ROUNDUP(F214*100,2))/100)^(365.25/(A214-$A$8+1))-1)</f>
        <v>0.431415357825635</v>
      </c>
      <c r="H214" s="5"/>
      <c r="I214" s="5"/>
      <c r="J214" s="5"/>
      <c r="K214" s="5"/>
      <c r="L214" s="5"/>
      <c r="M214" s="5"/>
      <c r="N214" s="5"/>
    </row>
    <row r="215" customFormat="false" ht="13.5" hidden="false" customHeight="true" outlineLevel="0" collapsed="false">
      <c r="A215" s="17" t="n">
        <v>44738</v>
      </c>
      <c r="B215" s="18" t="n">
        <v>4642.908</v>
      </c>
      <c r="C215" s="18" t="n">
        <v>0</v>
      </c>
      <c r="D215" s="19" t="n">
        <f aca="false">IF(B214&lt;&gt;"",(B215-(B214+C215))/(B214+C215)*100,0)</f>
        <v>0</v>
      </c>
      <c r="E215" s="20" t="n">
        <f aca="false">1+D215/100</f>
        <v>1</v>
      </c>
      <c r="F215" s="21" t="n">
        <f aca="false">ROUNDUP((PRODUCT($E$8:E215)-1),4)</f>
        <v>0.2254</v>
      </c>
      <c r="G215" s="22" t="n">
        <f aca="false">((1+(ROUNDUP(F215*100,2))/100)^(365.25/(A215-$A$8+1))-1)</f>
        <v>0.428949231054171</v>
      </c>
      <c r="H215" s="5"/>
      <c r="I215" s="5"/>
      <c r="J215" s="5"/>
      <c r="K215" s="5"/>
      <c r="L215" s="5"/>
      <c r="M215" s="5"/>
      <c r="N215" s="5"/>
    </row>
    <row r="216" customFormat="false" ht="13.5" hidden="false" customHeight="true" outlineLevel="0" collapsed="false">
      <c r="A216" s="17" t="n">
        <v>44739</v>
      </c>
      <c r="B216" s="18" t="n">
        <v>4627.812</v>
      </c>
      <c r="C216" s="18" t="n">
        <v>0</v>
      </c>
      <c r="D216" s="19" t="n">
        <f aca="false">IF(B215&lt;&gt;"",(B216-(B215+C216))/(B215+C216)*100,0)</f>
        <v>-0.325141053839543</v>
      </c>
      <c r="E216" s="20" t="n">
        <f aca="false">1+D216/100</f>
        <v>0.996748589461605</v>
      </c>
      <c r="F216" s="21" t="n">
        <f aca="false">ROUNDUP((PRODUCT($E$8:E216)-1),4)</f>
        <v>0.2214</v>
      </c>
      <c r="G216" s="22" t="n">
        <f aca="false">((1+(ROUNDUP(F216*100,2))/100)^(365.25/(A216-$A$8+1))-1)</f>
        <v>0.418383133745691</v>
      </c>
      <c r="H216" s="5"/>
      <c r="I216" s="5"/>
      <c r="J216" s="5"/>
      <c r="K216" s="5"/>
      <c r="L216" s="5"/>
      <c r="M216" s="5"/>
      <c r="N216" s="5"/>
    </row>
    <row r="217" customFormat="false" ht="13.5" hidden="false" customHeight="true" outlineLevel="0" collapsed="false">
      <c r="A217" s="17" t="n">
        <v>44740</v>
      </c>
      <c r="B217" s="18" t="n">
        <v>4530.798</v>
      </c>
      <c r="C217" s="18" t="n">
        <v>0</v>
      </c>
      <c r="D217" s="19" t="n">
        <f aca="false">IF(B216&lt;&gt;"",(B217-(B216+C217))/(B216+C217)*100,0)</f>
        <v>-2.09632543413605</v>
      </c>
      <c r="E217" s="20" t="n">
        <f aca="false">1+D217/100</f>
        <v>0.97903674565864</v>
      </c>
      <c r="F217" s="21" t="n">
        <f aca="false">ROUNDUP((PRODUCT($E$8:E217)-1),4)</f>
        <v>0.1958</v>
      </c>
      <c r="G217" s="22" t="n">
        <f aca="false">((1+(ROUNDUP(F217*100,2))/100)^(365.25/(A217-$A$8+1))-1)</f>
        <v>0.364804371918684</v>
      </c>
      <c r="H217" s="5"/>
      <c r="I217" s="5"/>
      <c r="J217" s="5"/>
      <c r="K217" s="5"/>
      <c r="L217" s="5"/>
      <c r="M217" s="5"/>
      <c r="N217" s="5"/>
    </row>
    <row r="218" customFormat="false" ht="13.5" hidden="false" customHeight="true" outlineLevel="0" collapsed="false">
      <c r="A218" s="17" t="n">
        <v>44741</v>
      </c>
      <c r="B218" s="18" t="n">
        <v>4526.58</v>
      </c>
      <c r="C218" s="18" t="n">
        <v>0</v>
      </c>
      <c r="D218" s="19" t="n">
        <f aca="false">IF(B217&lt;&gt;"",(B218-(B217+C218))/(B217+C218)*100,0)</f>
        <v>-0.0930961830564913</v>
      </c>
      <c r="E218" s="20" t="n">
        <f aca="false">1+D218/100</f>
        <v>0.999069038169435</v>
      </c>
      <c r="F218" s="21" t="n">
        <f aca="false">ROUNDUP((PRODUCT($E$8:E218)-1),4)</f>
        <v>0.1947</v>
      </c>
      <c r="G218" s="22" t="n">
        <f aca="false">((1+(ROUNDUP(F218*100,2))/100)^(365.25/(A218-$A$8+1))-1)</f>
        <v>0.360624818505095</v>
      </c>
      <c r="H218" s="5"/>
      <c r="I218" s="5"/>
      <c r="J218" s="5"/>
      <c r="K218" s="5"/>
      <c r="L218" s="5"/>
      <c r="M218" s="5"/>
      <c r="N218" s="5"/>
    </row>
    <row r="219" customFormat="false" ht="13.5" hidden="false" customHeight="true" outlineLevel="0" collapsed="false">
      <c r="A219" s="17" t="n">
        <v>44742</v>
      </c>
      <c r="B219" s="18" t="n">
        <v>4483.29</v>
      </c>
      <c r="C219" s="18" t="n">
        <v>0</v>
      </c>
      <c r="D219" s="19" t="n">
        <f aca="false">IF(B218&lt;&gt;"",(B219-(B218+C219))/(B218+C219)*100,0)</f>
        <v>-0.956351152525747</v>
      </c>
      <c r="E219" s="20" t="n">
        <f aca="false">1+D219/100</f>
        <v>0.990436488474743</v>
      </c>
      <c r="F219" s="21" t="n">
        <f aca="false">ROUNDUP((PRODUCT($E$8:E219)-1),4)</f>
        <v>0.1833</v>
      </c>
      <c r="G219" s="22" t="n">
        <f aca="false">((1+(ROUNDUP(F219*100,2))/100)^(365.25/(A219-$A$8+1))-1)</f>
        <v>0.336390830450894</v>
      </c>
      <c r="H219" s="5"/>
      <c r="I219" s="5"/>
      <c r="J219" s="5"/>
      <c r="K219" s="5"/>
      <c r="L219" s="5"/>
      <c r="M219" s="5"/>
      <c r="N219" s="5"/>
    </row>
    <row r="220" customFormat="false" ht="13.5" hidden="false" customHeight="true" outlineLevel="0" collapsed="false">
      <c r="A220" s="17" t="n">
        <v>44743</v>
      </c>
      <c r="B220" s="18" t="n">
        <v>4532.352</v>
      </c>
      <c r="C220" s="18" t="n">
        <v>0</v>
      </c>
      <c r="D220" s="19" t="n">
        <f aca="false">IF(B219&lt;&gt;"",(B220-(B219+C220))/(B219+C220)*100,0)</f>
        <v>1.09433027977222</v>
      </c>
      <c r="E220" s="20" t="n">
        <f aca="false">1+D220/100</f>
        <v>1.01094330279772</v>
      </c>
      <c r="F220" s="21" t="n">
        <f aca="false">ROUNDUP((PRODUCT($E$8:E220)-1),4)</f>
        <v>0.1962</v>
      </c>
      <c r="G220" s="22" t="n">
        <f aca="false">((1+(ROUNDUP(F220*100,2))/100)^(365.25/(A220-$A$8+1))-1)</f>
        <v>0.359618534396905</v>
      </c>
      <c r="H220" s="5"/>
      <c r="I220" s="5"/>
      <c r="J220" s="5"/>
      <c r="K220" s="5"/>
      <c r="L220" s="5"/>
      <c r="M220" s="5"/>
      <c r="N220" s="5"/>
    </row>
    <row r="221" customFormat="false" ht="13.5" hidden="false" customHeight="true" outlineLevel="0" collapsed="false">
      <c r="A221" s="17" t="n">
        <v>44744</v>
      </c>
      <c r="B221" s="18" t="n">
        <v>4777.344</v>
      </c>
      <c r="C221" s="18" t="n">
        <v>244.992</v>
      </c>
      <c r="D221" s="19" t="n">
        <f aca="false">IF(B220&lt;&gt;"",(B221-(B220+C221))/(B220+C221)*100,0)</f>
        <v>0</v>
      </c>
      <c r="E221" s="20" t="n">
        <f aca="false">1+D221/100</f>
        <v>1</v>
      </c>
      <c r="F221" s="21" t="n">
        <f aca="false">ROUNDUP((PRODUCT($E$8:E221)-1),4)</f>
        <v>0.1962</v>
      </c>
      <c r="G221" s="22" t="n">
        <f aca="false">((1+(ROUNDUP(F221*100,2))/100)^(365.25/(A221-$A$8+1))-1)</f>
        <v>0.357668156682138</v>
      </c>
      <c r="H221" s="5"/>
      <c r="I221" s="5"/>
      <c r="J221" s="5"/>
      <c r="K221" s="5"/>
      <c r="L221" s="5"/>
      <c r="M221" s="5"/>
      <c r="N221" s="5"/>
    </row>
    <row r="222" customFormat="false" ht="13.5" hidden="false" customHeight="true" outlineLevel="0" collapsed="false">
      <c r="A222" s="17" t="n">
        <v>44745</v>
      </c>
      <c r="B222" s="18" t="n">
        <v>4777.344</v>
      </c>
      <c r="C222" s="18" t="n">
        <v>0</v>
      </c>
      <c r="D222" s="19" t="n">
        <f aca="false">IF(B221&lt;&gt;"",(B222-(B221+C222))/(B221+C222)*100,0)</f>
        <v>0</v>
      </c>
      <c r="E222" s="20" t="n">
        <f aca="false">1+D222/100</f>
        <v>1</v>
      </c>
      <c r="F222" s="21" t="n">
        <f aca="false">ROUNDUP((PRODUCT($E$8:E222)-1),4)</f>
        <v>0.1962</v>
      </c>
      <c r="G222" s="22" t="n">
        <f aca="false">((1+(ROUNDUP(F222*100,2))/100)^(365.25/(A222-$A$8+1))-1)</f>
        <v>0.355738680933706</v>
      </c>
      <c r="H222" s="5"/>
      <c r="I222" s="5"/>
      <c r="J222" s="5"/>
      <c r="K222" s="5"/>
      <c r="L222" s="5"/>
      <c r="M222" s="5"/>
      <c r="N222" s="5"/>
    </row>
    <row r="223" customFormat="false" ht="13.5" hidden="false" customHeight="true" outlineLevel="0" collapsed="false">
      <c r="A223" s="17" t="n">
        <v>44746</v>
      </c>
      <c r="B223" s="18" t="n">
        <v>4777.344</v>
      </c>
      <c r="C223" s="18" t="n">
        <v>0</v>
      </c>
      <c r="D223" s="19" t="n">
        <f aca="false">IF(B222&lt;&gt;"",(B223-(B222+C223))/(B222+C223)*100,0)</f>
        <v>0</v>
      </c>
      <c r="E223" s="20" t="n">
        <f aca="false">1+D223/100</f>
        <v>1</v>
      </c>
      <c r="F223" s="21" t="n">
        <f aca="false">ROUNDUP((PRODUCT($E$8:E223)-1),4)</f>
        <v>0.1962</v>
      </c>
      <c r="G223" s="22" t="n">
        <f aca="false">((1+(ROUNDUP(F223*100,2))/100)^(365.25/(A223-$A$8+1))-1)</f>
        <v>0.353829774856911</v>
      </c>
      <c r="H223" s="5"/>
      <c r="I223" s="5"/>
      <c r="J223" s="5"/>
      <c r="K223" s="5"/>
      <c r="L223" s="5"/>
      <c r="M223" s="5"/>
      <c r="N223" s="5"/>
    </row>
    <row r="224" customFormat="false" ht="13.5" hidden="false" customHeight="true" outlineLevel="0" collapsed="false">
      <c r="A224" s="17" t="n">
        <v>44747</v>
      </c>
      <c r="B224" s="18" t="n">
        <v>4792.32</v>
      </c>
      <c r="C224" s="18" t="n">
        <v>0</v>
      </c>
      <c r="D224" s="19" t="n">
        <f aca="false">IF(B223&lt;&gt;"",(B224-(B223+C224))/(B223+C224)*100,0)</f>
        <v>0.313479623824444</v>
      </c>
      <c r="E224" s="20" t="n">
        <f aca="false">1+D224/100</f>
        <v>1.00313479623824</v>
      </c>
      <c r="F224" s="21" t="n">
        <f aca="false">ROUNDUP((PRODUCT($E$8:E224)-1),4)</f>
        <v>0.2</v>
      </c>
      <c r="G224" s="22" t="n">
        <f aca="false">((1+(ROUNDUP(F224*100,2))/100)^(365.25/(A224-$A$8+1))-1)</f>
        <v>0.359177785657819</v>
      </c>
      <c r="H224" s="5"/>
      <c r="I224" s="5"/>
      <c r="J224" s="5"/>
      <c r="K224" s="5"/>
      <c r="L224" s="5"/>
      <c r="M224" s="5"/>
      <c r="N224" s="5"/>
    </row>
    <row r="225" customFormat="false" ht="13.5" hidden="false" customHeight="true" outlineLevel="0" collapsed="false">
      <c r="A225" s="17" t="n">
        <v>44748</v>
      </c>
      <c r="B225" s="18" t="n">
        <v>4805.424</v>
      </c>
      <c r="C225" s="18" t="n">
        <v>0</v>
      </c>
      <c r="D225" s="19" t="n">
        <f aca="false">IF(B224&lt;&gt;"",(B225-(B224+C225))/(B224+C225)*100,0)</f>
        <v>0.273437500000006</v>
      </c>
      <c r="E225" s="20" t="n">
        <f aca="false">1+D225/100</f>
        <v>1.002734375</v>
      </c>
      <c r="F225" s="21" t="n">
        <f aca="false">ROUNDUP((PRODUCT($E$8:E225)-1),4)</f>
        <v>0.2033</v>
      </c>
      <c r="G225" s="22" t="n">
        <f aca="false">((1+(ROUNDUP(F225*100,2))/100)^(365.25/(A225-$A$8+1))-1)</f>
        <v>0.363525232889736</v>
      </c>
      <c r="H225" s="5"/>
      <c r="I225" s="5"/>
      <c r="J225" s="5"/>
      <c r="K225" s="5"/>
      <c r="L225" s="5"/>
      <c r="M225" s="5"/>
      <c r="N225" s="5"/>
    </row>
    <row r="226" customFormat="false" ht="13.5" hidden="false" customHeight="true" outlineLevel="0" collapsed="false">
      <c r="A226" s="17" t="n">
        <v>44749</v>
      </c>
      <c r="B226" s="18" t="n">
        <v>4944.294</v>
      </c>
      <c r="C226" s="18" t="n">
        <v>0</v>
      </c>
      <c r="D226" s="19" t="n">
        <f aca="false">IF(B225&lt;&gt;"",(B226-(B225+C226))/(B225+C226)*100,0)</f>
        <v>2.88985945881154</v>
      </c>
      <c r="E226" s="20" t="n">
        <f aca="false">1+D226/100</f>
        <v>1.02889859458812</v>
      </c>
      <c r="F226" s="21" t="n">
        <f aca="false">ROUNDUP((PRODUCT($E$8:E226)-1),4)</f>
        <v>0.238</v>
      </c>
      <c r="G226" s="22" t="n">
        <f aca="false">((1+(ROUNDUP(F226*100,2))/100)^(365.25/(A226-$A$8+1))-1)</f>
        <v>0.427710827993544</v>
      </c>
      <c r="H226" s="5"/>
      <c r="I226" s="5"/>
      <c r="J226" s="5"/>
      <c r="K226" s="5"/>
      <c r="L226" s="5"/>
      <c r="M226" s="5"/>
      <c r="N226" s="5"/>
    </row>
    <row r="227" customFormat="false" ht="13.5" hidden="false" customHeight="true" outlineLevel="0" collapsed="false">
      <c r="A227" s="17" t="n">
        <v>44750</v>
      </c>
      <c r="B227" s="18" t="n">
        <v>4939.791</v>
      </c>
      <c r="C227" s="18" t="n">
        <v>0</v>
      </c>
      <c r="D227" s="19" t="n">
        <f aca="false">IF(B226&lt;&gt;"",(B227-(B226+C227))/(B226+C227)*100,0)</f>
        <v>-0.0910746812386096</v>
      </c>
      <c r="E227" s="20" t="n">
        <f aca="false">1+D227/100</f>
        <v>0.999089253187614</v>
      </c>
      <c r="F227" s="21" t="n">
        <f aca="false">ROUNDUP((PRODUCT($E$8:E227)-1),4)</f>
        <v>0.2369</v>
      </c>
      <c r="G227" s="22" t="n">
        <f aca="false">((1+(ROUNDUP(F227*100,2))/100)^(365.25/(A227-$A$8+1))-1)</f>
        <v>0.423299850502684</v>
      </c>
      <c r="H227" s="5"/>
      <c r="I227" s="5"/>
      <c r="J227" s="5"/>
      <c r="K227" s="5"/>
      <c r="L227" s="5"/>
      <c r="M227" s="5"/>
      <c r="N227" s="5"/>
    </row>
    <row r="228" customFormat="false" ht="13.5" hidden="false" customHeight="true" outlineLevel="0" collapsed="false">
      <c r="A228" s="17" t="n">
        <v>44751</v>
      </c>
      <c r="B228" s="18" t="n">
        <v>4939.791</v>
      </c>
      <c r="C228" s="18" t="n">
        <v>0</v>
      </c>
      <c r="D228" s="19" t="n">
        <f aca="false">IF(B227&lt;&gt;"",(B228-(B227+C228))/(B227+C228)*100,0)</f>
        <v>0</v>
      </c>
      <c r="E228" s="20" t="n">
        <f aca="false">1+D228/100</f>
        <v>1</v>
      </c>
      <c r="F228" s="21" t="n">
        <f aca="false">ROUNDUP((PRODUCT($E$8:E228)-1),4)</f>
        <v>0.2369</v>
      </c>
      <c r="G228" s="22" t="n">
        <f aca="false">((1+(ROUNDUP(F228*100,2))/100)^(365.25/(A228-$A$8+1))-1)</f>
        <v>0.421028390953883</v>
      </c>
      <c r="H228" s="5"/>
      <c r="I228" s="5"/>
      <c r="J228" s="5"/>
      <c r="K228" s="5"/>
      <c r="L228" s="5"/>
      <c r="M228" s="5"/>
      <c r="N228" s="5"/>
    </row>
    <row r="229" customFormat="false" ht="13.5" hidden="false" customHeight="true" outlineLevel="0" collapsed="false">
      <c r="A229" s="17" t="n">
        <v>44752</v>
      </c>
      <c r="B229" s="18" t="n">
        <v>4939.791</v>
      </c>
      <c r="C229" s="18" t="n">
        <v>0</v>
      </c>
      <c r="D229" s="19" t="n">
        <f aca="false">IF(B228&lt;&gt;"",(B229-(B228+C229))/(B228+C229)*100,0)</f>
        <v>0</v>
      </c>
      <c r="E229" s="20" t="n">
        <f aca="false">1+D229/100</f>
        <v>1</v>
      </c>
      <c r="F229" s="21" t="n">
        <f aca="false">ROUNDUP((PRODUCT($E$8:E229)-1),4)</f>
        <v>0.2369</v>
      </c>
      <c r="G229" s="22" t="n">
        <f aca="false">((1+(ROUNDUP(F229*100,2))/100)^(365.25/(A229-$A$8+1))-1)</f>
        <v>0.418780971228497</v>
      </c>
      <c r="H229" s="5"/>
      <c r="I229" s="5"/>
      <c r="J229" s="5"/>
      <c r="K229" s="5"/>
      <c r="L229" s="5"/>
      <c r="M229" s="5"/>
      <c r="N229" s="5"/>
    </row>
    <row r="230" customFormat="false" ht="13.5" hidden="false" customHeight="true" outlineLevel="0" collapsed="false">
      <c r="A230" s="17" t="n">
        <v>44753</v>
      </c>
      <c r="B230" s="18" t="n">
        <v>4878.645</v>
      </c>
      <c r="C230" s="18" t="n">
        <v>0</v>
      </c>
      <c r="D230" s="19" t="n">
        <f aca="false">IF(B229&lt;&gt;"",(B230-(B229+C230))/(B229+C230)*100,0)</f>
        <v>-1.23782564889891</v>
      </c>
      <c r="E230" s="20" t="n">
        <f aca="false">1+D230/100</f>
        <v>0.987621743511011</v>
      </c>
      <c r="F230" s="21" t="n">
        <f aca="false">ROUNDUP((PRODUCT($E$8:E230)-1),4)</f>
        <v>0.2216</v>
      </c>
      <c r="G230" s="22" t="n">
        <f aca="false">((1+(ROUNDUP(F230*100,2))/100)^(365.25/(A230-$A$8+1))-1)</f>
        <v>0.387970979716157</v>
      </c>
      <c r="H230" s="5"/>
      <c r="I230" s="5"/>
      <c r="J230" s="5"/>
      <c r="K230" s="5"/>
      <c r="L230" s="5"/>
      <c r="M230" s="5"/>
      <c r="N230" s="5"/>
    </row>
    <row r="231" customFormat="false" ht="13.5" hidden="false" customHeight="true" outlineLevel="0" collapsed="false">
      <c r="A231" s="17" t="n">
        <v>44754</v>
      </c>
      <c r="B231" s="18" t="n">
        <v>4954.527</v>
      </c>
      <c r="C231" s="18" t="n">
        <v>122.334</v>
      </c>
      <c r="D231" s="19" t="n">
        <f aca="false">IF(B230&lt;&gt;"",(B231-(B230+C231))/(B230+C231)*100,0)</f>
        <v>-0.928858129578233</v>
      </c>
      <c r="E231" s="20" t="n">
        <f aca="false">1+D231/100</f>
        <v>0.990711418704218</v>
      </c>
      <c r="F231" s="21" t="n">
        <f aca="false">ROUNDUP((PRODUCT($E$8:E231)-1),4)</f>
        <v>0.2102</v>
      </c>
      <c r="G231" s="22" t="n">
        <f aca="false">((1+(ROUNDUP(F231*100,2))/100)^(365.25/(A231-$A$8+1))-1)</f>
        <v>0.364913844676833</v>
      </c>
      <c r="H231" s="5"/>
      <c r="I231" s="5"/>
      <c r="J231" s="5"/>
      <c r="K231" s="5"/>
      <c r="L231" s="5"/>
      <c r="M231" s="5"/>
      <c r="N231" s="5"/>
    </row>
    <row r="232" customFormat="false" ht="13.5" hidden="false" customHeight="true" outlineLevel="0" collapsed="false">
      <c r="A232" s="17" t="n">
        <v>44755</v>
      </c>
      <c r="B232" s="18" t="n">
        <v>4933.143</v>
      </c>
      <c r="C232" s="18" t="n">
        <v>0</v>
      </c>
      <c r="D232" s="19" t="n">
        <f aca="false">IF(B231&lt;&gt;"",(B232-(B231+C232))/(B231+C232)*100,0)</f>
        <v>-0.431605277355437</v>
      </c>
      <c r="E232" s="20" t="n">
        <f aca="false">1+D232/100</f>
        <v>0.995683947226446</v>
      </c>
      <c r="F232" s="21" t="n">
        <f aca="false">ROUNDUP((PRODUCT($E$8:E232)-1),4)</f>
        <v>0.205</v>
      </c>
      <c r="G232" s="22" t="n">
        <f aca="false">((1+(ROUNDUP(F232*100,2))/100)^(365.25/(A232-$A$8+1))-1)</f>
        <v>0.353533387103289</v>
      </c>
      <c r="H232" s="5"/>
      <c r="I232" s="5"/>
      <c r="J232" s="5"/>
      <c r="K232" s="5"/>
      <c r="L232" s="5"/>
      <c r="M232" s="5"/>
      <c r="N232" s="5"/>
    </row>
    <row r="233" customFormat="false" ht="13.5" hidden="false" customHeight="true" outlineLevel="0" collapsed="false">
      <c r="A233" s="17" t="n">
        <v>44756</v>
      </c>
      <c r="B233" s="18" t="n">
        <v>4916.376</v>
      </c>
      <c r="C233" s="18" t="n">
        <v>0</v>
      </c>
      <c r="D233" s="19" t="n">
        <f aca="false">IF(B232&lt;&gt;"",(B233-(B232+C233))/(B232+C233)*100,0)</f>
        <v>-0.339884734742127</v>
      </c>
      <c r="E233" s="20" t="n">
        <f aca="false">1+D233/100</f>
        <v>0.996601152652579</v>
      </c>
      <c r="F233" s="21" t="n">
        <f aca="false">ROUNDUP((PRODUCT($E$8:E233)-1),4)</f>
        <v>0.2009</v>
      </c>
      <c r="G233" s="22" t="n">
        <f aca="false">((1+(ROUNDUP(F233*100,2))/100)^(365.25/(A233-$A$8+1))-1)</f>
        <v>0.344296359270075</v>
      </c>
      <c r="H233" s="5"/>
      <c r="I233" s="5"/>
      <c r="J233" s="5"/>
      <c r="K233" s="5"/>
      <c r="L233" s="5"/>
      <c r="M233" s="5"/>
      <c r="N233" s="5"/>
    </row>
    <row r="234" customFormat="false" ht="13.5" hidden="false" customHeight="true" outlineLevel="0" collapsed="false">
      <c r="A234" s="17" t="n">
        <v>44757</v>
      </c>
      <c r="B234" s="18" t="n">
        <v>5012.847</v>
      </c>
      <c r="C234" s="18" t="n">
        <v>0</v>
      </c>
      <c r="D234" s="19" t="n">
        <f aca="false">IF(B233&lt;&gt;"",(B234-(B233+C234))/(B233+C234)*100,0)</f>
        <v>1.9622380387505</v>
      </c>
      <c r="E234" s="20" t="n">
        <f aca="false">1+D234/100</f>
        <v>1.01962238038751</v>
      </c>
      <c r="F234" s="21" t="n">
        <f aca="false">ROUNDUP((PRODUCT($E$8:E234)-1),4)</f>
        <v>0.2245</v>
      </c>
      <c r="G234" s="22" t="n">
        <f aca="false">((1+(ROUNDUP(F234*100,2))/100)^(365.25/(A234-$A$8+1))-1)</f>
        <v>0.385250784004767</v>
      </c>
      <c r="H234" s="5"/>
      <c r="I234" s="5"/>
      <c r="J234" s="5"/>
      <c r="K234" s="5"/>
      <c r="L234" s="5"/>
      <c r="M234" s="5"/>
      <c r="N234" s="5"/>
    </row>
    <row r="235" customFormat="false" ht="13.5" hidden="false" customHeight="true" outlineLevel="0" collapsed="false">
      <c r="A235" s="17" t="n">
        <v>44758</v>
      </c>
      <c r="B235" s="18" t="n">
        <v>5012.847</v>
      </c>
      <c r="C235" s="18" t="n">
        <v>0</v>
      </c>
      <c r="D235" s="19" t="n">
        <f aca="false">IF(B234&lt;&gt;"",(B235-(B234+C235))/(B234+C235)*100,0)</f>
        <v>0</v>
      </c>
      <c r="E235" s="20" t="n">
        <f aca="false">1+D235/100</f>
        <v>1</v>
      </c>
      <c r="F235" s="21" t="n">
        <f aca="false">ROUNDUP((PRODUCT($E$8:E235)-1),4)</f>
        <v>0.2245</v>
      </c>
      <c r="G235" s="22" t="n">
        <f aca="false">((1+(ROUNDUP(F235*100,2))/100)^(365.25/(A235-$A$8+1))-1)</f>
        <v>0.383272254527039</v>
      </c>
      <c r="H235" s="5"/>
      <c r="I235" s="5"/>
      <c r="J235" s="5"/>
      <c r="K235" s="5"/>
      <c r="L235" s="5"/>
      <c r="M235" s="5"/>
      <c r="N235" s="5"/>
    </row>
    <row r="236" customFormat="false" ht="13.5" hidden="false" customHeight="true" outlineLevel="0" collapsed="false">
      <c r="A236" s="17" t="n">
        <v>44759</v>
      </c>
      <c r="B236" s="18" t="n">
        <v>5054.105</v>
      </c>
      <c r="C236" s="18" t="n">
        <v>41.258</v>
      </c>
      <c r="D236" s="19" t="n">
        <f aca="false">IF(B235&lt;&gt;"",(B236-(B235+C236))/(B235+C236)*100,0)</f>
        <v>0</v>
      </c>
      <c r="E236" s="20" t="n">
        <f aca="false">1+D236/100</f>
        <v>1</v>
      </c>
      <c r="F236" s="21" t="n">
        <f aca="false">ROUNDUP((PRODUCT($E$8:E236)-1),4)</f>
        <v>0.2245</v>
      </c>
      <c r="G236" s="22" t="n">
        <f aca="false">((1+(ROUNDUP(F236*100,2))/100)^(365.25/(A236-$A$8+1))-1)</f>
        <v>0.381313793780669</v>
      </c>
      <c r="H236" s="5"/>
      <c r="I236" s="5"/>
      <c r="J236" s="5"/>
      <c r="K236" s="5"/>
      <c r="L236" s="5"/>
      <c r="M236" s="5"/>
      <c r="N236" s="5"/>
    </row>
    <row r="237" customFormat="false" ht="13.5" hidden="false" customHeight="true" outlineLevel="0" collapsed="false">
      <c r="A237" s="17" t="n">
        <v>44760</v>
      </c>
      <c r="B237" s="18" t="n">
        <v>5013.19</v>
      </c>
      <c r="C237" s="18" t="n">
        <v>0</v>
      </c>
      <c r="D237" s="19" t="n">
        <f aca="false">IF(B236&lt;&gt;"",(B237-(B236+C237))/(B236+C237)*100,0)</f>
        <v>-0.809539968006222</v>
      </c>
      <c r="E237" s="20" t="n">
        <f aca="false">1+D237/100</f>
        <v>0.991904600319938</v>
      </c>
      <c r="F237" s="21" t="n">
        <f aca="false">ROUNDUP((PRODUCT($E$8:E237)-1),4)</f>
        <v>0.2146</v>
      </c>
      <c r="G237" s="22" t="n">
        <f aca="false">((1+(ROUNDUP(F237*100,2))/100)^(365.25/(A237-$A$8+1))-1)</f>
        <v>0.361707139664492</v>
      </c>
      <c r="H237" s="5"/>
      <c r="I237" s="5"/>
      <c r="J237" s="5"/>
      <c r="K237" s="5"/>
      <c r="L237" s="5"/>
      <c r="M237" s="5"/>
      <c r="N237" s="5"/>
    </row>
    <row r="238" customFormat="false" ht="13.5" hidden="false" customHeight="true" outlineLevel="0" collapsed="false">
      <c r="A238" s="17" t="n">
        <v>44761</v>
      </c>
      <c r="B238" s="18" t="n">
        <v>5152.105</v>
      </c>
      <c r="C238" s="18" t="n">
        <v>0</v>
      </c>
      <c r="D238" s="19" t="n">
        <f aca="false">IF(B237&lt;&gt;"",(B238-(B237+C238))/(B237+C238)*100,0)</f>
        <v>2.77099012804222</v>
      </c>
      <c r="E238" s="20" t="n">
        <f aca="false">1+D238/100</f>
        <v>1.02770990128042</v>
      </c>
      <c r="F238" s="21" t="n">
        <f aca="false">ROUNDUP((PRODUCT($E$8:E238)-1),4)</f>
        <v>0.2482</v>
      </c>
      <c r="G238" s="22" t="n">
        <f aca="false">((1+(ROUNDUP(F238*100,2))/100)^(365.25/(A238-$A$8+1))-1)</f>
        <v>0.419846978470737</v>
      </c>
      <c r="H238" s="5"/>
      <c r="I238" s="5"/>
      <c r="J238" s="5"/>
      <c r="K238" s="5"/>
      <c r="L238" s="5"/>
      <c r="M238" s="5"/>
      <c r="N238" s="5"/>
    </row>
    <row r="239" customFormat="false" ht="13.5" hidden="false" customHeight="true" outlineLevel="0" collapsed="false">
      <c r="A239" s="17" t="n">
        <v>44762</v>
      </c>
      <c r="B239" s="18" t="n">
        <v>5188.365</v>
      </c>
      <c r="C239" s="18" t="n">
        <v>0</v>
      </c>
      <c r="D239" s="19" t="n">
        <f aca="false">IF(B238&lt;&gt;"",(B239-(B238+C239))/(B238+C239)*100,0)</f>
        <v>0.703790004279808</v>
      </c>
      <c r="E239" s="20" t="n">
        <f aca="false">1+D239/100</f>
        <v>1.0070379000428</v>
      </c>
      <c r="F239" s="21" t="n">
        <f aca="false">ROUNDUP((PRODUCT($E$8:E239)-1),4)</f>
        <v>0.257</v>
      </c>
      <c r="G239" s="22" t="n">
        <f aca="false">((1+(ROUNDUP(F239*100,2))/100)^(365.25/(A239-$A$8+1))-1)</f>
        <v>0.433470754539132</v>
      </c>
      <c r="H239" s="5"/>
      <c r="I239" s="5"/>
      <c r="J239" s="5"/>
      <c r="K239" s="5"/>
      <c r="L239" s="5"/>
      <c r="M239" s="5"/>
      <c r="N239" s="5"/>
    </row>
    <row r="240" customFormat="false" ht="13.5" hidden="false" customHeight="true" outlineLevel="0" collapsed="false">
      <c r="A240" s="17" t="n">
        <v>44763</v>
      </c>
      <c r="B240" s="18" t="n">
        <v>5242.02</v>
      </c>
      <c r="C240" s="18" t="n">
        <v>0</v>
      </c>
      <c r="D240" s="19" t="n">
        <f aca="false">IF(B239&lt;&gt;"",(B240-(B239+C240))/(B239+C240)*100,0)</f>
        <v>1.03414081314635</v>
      </c>
      <c r="E240" s="20" t="n">
        <f aca="false">1+D240/100</f>
        <v>1.01034140813146</v>
      </c>
      <c r="F240" s="21" t="n">
        <f aca="false">ROUNDUP((PRODUCT($E$8:E240)-1),4)</f>
        <v>0.27</v>
      </c>
      <c r="G240" s="22" t="n">
        <f aca="false">((1+(ROUNDUP(F240*100,2))/100)^(365.25/(A240-$A$8+1))-1)</f>
        <v>0.454528906388329</v>
      </c>
      <c r="H240" s="5"/>
      <c r="I240" s="5"/>
      <c r="J240" s="5"/>
      <c r="K240" s="5"/>
      <c r="L240" s="5"/>
      <c r="M240" s="5"/>
      <c r="N240" s="5"/>
    </row>
    <row r="241" customFormat="false" ht="13.5" hidden="false" customHeight="true" outlineLevel="0" collapsed="false">
      <c r="A241" s="17" t="n">
        <v>44764</v>
      </c>
      <c r="B241" s="18" t="n">
        <v>5251.4</v>
      </c>
      <c r="C241" s="18" t="n">
        <v>0</v>
      </c>
      <c r="D241" s="19" t="n">
        <f aca="false">IF(B240&lt;&gt;"",(B241-(B240+C241))/(B240+C241)*100,0)</f>
        <v>0.178938653419867</v>
      </c>
      <c r="E241" s="20" t="n">
        <f aca="false">1+D241/100</f>
        <v>1.0017893865342</v>
      </c>
      <c r="F241" s="21" t="n">
        <f aca="false">ROUNDUP((PRODUCT($E$8:E241)-1),4)</f>
        <v>0.2723</v>
      </c>
      <c r="G241" s="22" t="n">
        <f aca="false">((1+(ROUNDUP(F241*100,2))/100)^(365.25/(A241-$A$8+1))-1)</f>
        <v>0.456308970934109</v>
      </c>
      <c r="H241" s="5"/>
      <c r="I241" s="5"/>
      <c r="J241" s="5"/>
      <c r="K241" s="5"/>
      <c r="L241" s="5"/>
      <c r="M241" s="5"/>
      <c r="N241" s="5"/>
    </row>
    <row r="242" customFormat="false" ht="13.5" hidden="false" customHeight="true" outlineLevel="0" collapsed="false">
      <c r="A242" s="17" t="n">
        <v>44765</v>
      </c>
      <c r="B242" s="18" t="n">
        <v>5251.4</v>
      </c>
      <c r="C242" s="18" t="n">
        <v>0</v>
      </c>
      <c r="D242" s="19" t="n">
        <f aca="false">IF(B241&lt;&gt;"",(B242-(B241+C242))/(B241+C242)*100,0)</f>
        <v>0</v>
      </c>
      <c r="E242" s="20" t="n">
        <f aca="false">1+D242/100</f>
        <v>1</v>
      </c>
      <c r="F242" s="21" t="n">
        <f aca="false">ROUNDUP((PRODUCT($E$8:E242)-1),4)</f>
        <v>0.2723</v>
      </c>
      <c r="G242" s="22" t="n">
        <f aca="false">((1+(ROUNDUP(F242*100,2))/100)^(365.25/(A242-$A$8+1))-1)</f>
        <v>0.453981326621631</v>
      </c>
      <c r="H242" s="5"/>
      <c r="I242" s="5"/>
      <c r="J242" s="5"/>
      <c r="K242" s="5"/>
      <c r="L242" s="5"/>
      <c r="M242" s="5"/>
      <c r="N242" s="5"/>
    </row>
    <row r="243" customFormat="false" ht="13.5" hidden="false" customHeight="true" outlineLevel="0" collapsed="false">
      <c r="A243" s="17" t="n">
        <v>44766</v>
      </c>
      <c r="B243" s="18" t="n">
        <v>5251.4</v>
      </c>
      <c r="C243" s="18" t="n">
        <v>0</v>
      </c>
      <c r="D243" s="19" t="n">
        <f aca="false">IF(B242&lt;&gt;"",(B243-(B242+C243))/(B242+C243)*100,0)</f>
        <v>0</v>
      </c>
      <c r="E243" s="20" t="n">
        <f aca="false">1+D243/100</f>
        <v>1</v>
      </c>
      <c r="F243" s="21" t="n">
        <f aca="false">ROUNDUP((PRODUCT($E$8:E243)-1),4)</f>
        <v>0.2723</v>
      </c>
      <c r="G243" s="22" t="n">
        <f aca="false">((1+(ROUNDUP(F243*100,2))/100)^(365.25/(A243-$A$8+1))-1)</f>
        <v>0.451677081281414</v>
      </c>
      <c r="H243" s="5"/>
      <c r="I243" s="5"/>
      <c r="J243" s="5"/>
      <c r="K243" s="5"/>
      <c r="L243" s="5"/>
      <c r="M243" s="5"/>
      <c r="N243" s="5"/>
    </row>
    <row r="244" customFormat="false" ht="13.5" hidden="false" customHeight="true" outlineLevel="0" collapsed="false">
      <c r="A244" s="17" t="n">
        <v>44767</v>
      </c>
      <c r="B244" s="18" t="n">
        <v>5255.616</v>
      </c>
      <c r="C244" s="18" t="n">
        <v>0</v>
      </c>
      <c r="D244" s="19" t="n">
        <f aca="false">IF(B243&lt;&gt;"",(B244-(B243+C244))/(B243+C244)*100,0)</f>
        <v>0.0802833530106151</v>
      </c>
      <c r="E244" s="20" t="n">
        <f aca="false">1+D244/100</f>
        <v>1.00080283353011</v>
      </c>
      <c r="F244" s="21" t="n">
        <f aca="false">ROUNDUP((PRODUCT($E$8:E244)-1),4)</f>
        <v>0.2733</v>
      </c>
      <c r="G244" s="22" t="n">
        <f aca="false">((1+(ROUNDUP(F244*100,2))/100)^(365.25/(A244-$A$8+1))-1)</f>
        <v>0.451151915818184</v>
      </c>
      <c r="H244" s="5"/>
      <c r="I244" s="5"/>
      <c r="J244" s="5"/>
      <c r="K244" s="5"/>
      <c r="L244" s="5"/>
      <c r="M244" s="5"/>
      <c r="N244" s="5"/>
    </row>
    <row r="245" customFormat="false" ht="13.5" hidden="false" customHeight="true" outlineLevel="0" collapsed="false">
      <c r="A245" s="17" t="n">
        <v>44768</v>
      </c>
      <c r="B245" s="18" t="n">
        <v>5190.144</v>
      </c>
      <c r="C245" s="18" t="n">
        <v>0</v>
      </c>
      <c r="D245" s="19" t="n">
        <f aca="false">IF(B244&lt;&gt;"",(B245-(B244+C245))/(B244+C245)*100,0)</f>
        <v>-1.24575311438278</v>
      </c>
      <c r="E245" s="20" t="n">
        <f aca="false">1+D245/100</f>
        <v>0.987542468856172</v>
      </c>
      <c r="F245" s="21" t="n">
        <f aca="false">ROUNDUP((PRODUCT($E$8:E245)-1),4)</f>
        <v>0.2575</v>
      </c>
      <c r="G245" s="22" t="n">
        <f aca="false">((1+(ROUNDUP(F245*100,2))/100)^(365.25/(A245-$A$8+1))-1)</f>
        <v>0.421383672280884</v>
      </c>
      <c r="H245" s="5"/>
      <c r="I245" s="5"/>
      <c r="J245" s="5"/>
      <c r="K245" s="5"/>
      <c r="L245" s="5"/>
      <c r="M245" s="5"/>
      <c r="N245" s="5"/>
    </row>
    <row r="246" customFormat="false" ht="13.5" hidden="false" customHeight="true" outlineLevel="0" collapsed="false">
      <c r="A246" s="17" t="n">
        <v>44769</v>
      </c>
      <c r="B246" s="18" t="n">
        <v>5330.016</v>
      </c>
      <c r="C246" s="18" t="n">
        <v>0</v>
      </c>
      <c r="D246" s="19" t="n">
        <f aca="false">IF(B245&lt;&gt;"",(B246-(B245+C246))/(B245+C246)*100,0)</f>
        <v>2.69495412844037</v>
      </c>
      <c r="E246" s="20" t="n">
        <f aca="false">1+D246/100</f>
        <v>1.0269495412844</v>
      </c>
      <c r="F246" s="21" t="n">
        <f aca="false">ROUNDUP((PRODUCT($E$8:E246)-1),4)</f>
        <v>0.2913</v>
      </c>
      <c r="G246" s="22" t="n">
        <f aca="false">((1+(ROUNDUP(F246*100,2))/100)^(365.25/(A246-$A$8+1))-1)</f>
        <v>0.478006794670554</v>
      </c>
      <c r="H246" s="5"/>
      <c r="I246" s="5"/>
      <c r="J246" s="5"/>
      <c r="K246" s="5"/>
      <c r="L246" s="5"/>
      <c r="M246" s="5"/>
      <c r="N246" s="5"/>
    </row>
    <row r="247" customFormat="false" ht="13.5" hidden="false" customHeight="true" outlineLevel="0" collapsed="false">
      <c r="A247" s="17" t="n">
        <v>44770</v>
      </c>
      <c r="B247" s="18" t="n">
        <v>5394.992</v>
      </c>
      <c r="C247" s="18" t="n">
        <v>0</v>
      </c>
      <c r="D247" s="19" t="n">
        <f aca="false">IF(B246&lt;&gt;"",(B247-(B246+C247))/(B246+C247)*100,0)</f>
        <v>1.21905825423413</v>
      </c>
      <c r="E247" s="20" t="n">
        <f aca="false">1+D247/100</f>
        <v>1.01219058254234</v>
      </c>
      <c r="F247" s="21" t="n">
        <f aca="false">ROUNDUP((PRODUCT($E$8:E247)-1),4)</f>
        <v>0.3071</v>
      </c>
      <c r="G247" s="22" t="n">
        <f aca="false">((1+(ROUNDUP(F247*100,2))/100)^(365.25/(A247-$A$8+1))-1)</f>
        <v>0.503167846100538</v>
      </c>
      <c r="H247" s="5"/>
      <c r="I247" s="5"/>
      <c r="J247" s="5"/>
      <c r="K247" s="5"/>
      <c r="L247" s="5"/>
      <c r="M247" s="5"/>
      <c r="N247" s="5"/>
    </row>
    <row r="248" customFormat="false" ht="13.5" hidden="false" customHeight="true" outlineLevel="0" collapsed="false">
      <c r="A248" s="17" t="n">
        <v>44771</v>
      </c>
      <c r="B248" s="18" t="n">
        <v>5471.128</v>
      </c>
      <c r="C248" s="18" t="n">
        <v>0</v>
      </c>
      <c r="D248" s="19" t="n">
        <f aca="false">IF(B247&lt;&gt;"",(B248-(B247+C248))/(B247+C248)*100,0)</f>
        <v>1.41123471545462</v>
      </c>
      <c r="E248" s="20" t="n">
        <f aca="false">1+D248/100</f>
        <v>1.01411234715455</v>
      </c>
      <c r="F248" s="21" t="n">
        <f aca="false">ROUNDUP((PRODUCT($E$8:E248)-1),4)</f>
        <v>0.3255</v>
      </c>
      <c r="G248" s="22" t="n">
        <f aca="false">((1+(ROUNDUP(F248*100,2))/100)^(365.25/(A248-$A$8+1))-1)</f>
        <v>0.5327589017615</v>
      </c>
      <c r="H248" s="5"/>
      <c r="I248" s="5"/>
      <c r="J248" s="5"/>
      <c r="K248" s="5"/>
      <c r="L248" s="5"/>
      <c r="M248" s="5"/>
      <c r="N248" s="5"/>
    </row>
    <row r="249" customFormat="false" ht="13.5" hidden="false" customHeight="true" outlineLevel="0" collapsed="false">
      <c r="A249" s="17" t="n">
        <v>44772</v>
      </c>
      <c r="B249" s="18" t="n">
        <v>5471.128</v>
      </c>
      <c r="C249" s="18" t="n">
        <v>0</v>
      </c>
      <c r="D249" s="19" t="n">
        <f aca="false">IF(B248&lt;&gt;"",(B249-(B248+C249))/(B248+C249)*100,0)</f>
        <v>0</v>
      </c>
      <c r="E249" s="20" t="n">
        <f aca="false">1+D249/100</f>
        <v>1</v>
      </c>
      <c r="F249" s="21" t="n">
        <f aca="false">ROUNDUP((PRODUCT($E$8:E249)-1),4)</f>
        <v>0.3255</v>
      </c>
      <c r="G249" s="22" t="n">
        <f aca="false">((1+(ROUNDUP(F249*100,2))/100)^(365.25/(A249-$A$8+1))-1)</f>
        <v>0.530056352021821</v>
      </c>
      <c r="H249" s="5"/>
      <c r="I249" s="5"/>
      <c r="J249" s="5"/>
      <c r="K249" s="5"/>
      <c r="L249" s="5"/>
      <c r="M249" s="5"/>
      <c r="N249" s="5"/>
    </row>
    <row r="250" customFormat="false" ht="13.5" hidden="false" customHeight="true" outlineLevel="0" collapsed="false">
      <c r="A250" s="17" t="n">
        <v>44773</v>
      </c>
      <c r="B250" s="18" t="n">
        <v>5471.128</v>
      </c>
      <c r="C250" s="18" t="n">
        <v>0</v>
      </c>
      <c r="D250" s="19" t="n">
        <f aca="false">IF(B249&lt;&gt;"",(B250-(B249+C250))/(B249+C250)*100,0)</f>
        <v>0</v>
      </c>
      <c r="E250" s="20" t="n">
        <f aca="false">1+D250/100</f>
        <v>1</v>
      </c>
      <c r="F250" s="21" t="n">
        <f aca="false">ROUNDUP((PRODUCT($E$8:E250)-1),4)</f>
        <v>0.3255</v>
      </c>
      <c r="G250" s="22" t="n">
        <f aca="false">((1+(ROUNDUP(F250*100,2))/100)^(365.25/(A250-$A$8+1))-1)</f>
        <v>0.527380751962183</v>
      </c>
      <c r="H250" s="5"/>
      <c r="I250" s="5"/>
      <c r="J250" s="5"/>
      <c r="K250" s="5"/>
      <c r="L250" s="5"/>
      <c r="M250" s="5"/>
      <c r="N250" s="5"/>
    </row>
    <row r="251" customFormat="false" ht="13.5" hidden="false" customHeight="true" outlineLevel="0" collapsed="false">
      <c r="A251" s="17" t="n">
        <v>44774</v>
      </c>
      <c r="B251" s="18" t="n">
        <v>5471.128</v>
      </c>
      <c r="C251" s="18" t="n">
        <v>0</v>
      </c>
      <c r="D251" s="19" t="n">
        <f aca="false">IF(B250&lt;&gt;"",(B251-(B250+C251))/(B250+C251)*100,0)</f>
        <v>0</v>
      </c>
      <c r="E251" s="20" t="n">
        <f aca="false">1+D251/100</f>
        <v>1</v>
      </c>
      <c r="F251" s="21" t="n">
        <f aca="false">ROUNDUP((PRODUCT($E$8:E251)-1),4)</f>
        <v>0.3255</v>
      </c>
      <c r="G251" s="22" t="n">
        <f aca="false">((1+(ROUNDUP(F251*100,2))/100)^(365.25/(A251-$A$8+1))-1)</f>
        <v>0.524731704508788</v>
      </c>
      <c r="H251" s="5"/>
      <c r="I251" s="5"/>
      <c r="J251" s="5"/>
      <c r="K251" s="5"/>
      <c r="L251" s="5"/>
      <c r="M251" s="5"/>
      <c r="N251" s="5"/>
    </row>
    <row r="252" customFormat="false" ht="13.5" hidden="false" customHeight="true" outlineLevel="0" collapsed="false">
      <c r="A252" s="17" t="n">
        <v>44775</v>
      </c>
      <c r="B252" s="18" t="n">
        <v>5687.76</v>
      </c>
      <c r="C252" s="18" t="n">
        <v>262.512</v>
      </c>
      <c r="D252" s="19" t="n">
        <f aca="false">IF(B251&lt;&gt;"",(B252-(B251+C252))/(B251+C252)*100,0)</f>
        <v>-0.800189757292038</v>
      </c>
      <c r="E252" s="20" t="n">
        <f aca="false">1+D252/100</f>
        <v>0.99199810242708</v>
      </c>
      <c r="F252" s="21" t="n">
        <f aca="false">ROUNDUP((PRODUCT($E$8:E252)-1),4)</f>
        <v>0.3149</v>
      </c>
      <c r="G252" s="22" t="n">
        <f aca="false">((1+(ROUNDUP(F252*100,2))/100)^(365.25/(A252-$A$8+1))-1)</f>
        <v>0.503997852322821</v>
      </c>
      <c r="H252" s="5"/>
      <c r="I252" s="5"/>
      <c r="J252" s="5"/>
      <c r="K252" s="5"/>
      <c r="L252" s="5"/>
      <c r="M252" s="5"/>
      <c r="N252" s="5"/>
    </row>
    <row r="253" customFormat="false" ht="13.5" hidden="false" customHeight="true" outlineLevel="0" collapsed="false">
      <c r="A253" s="17" t="n">
        <v>44776</v>
      </c>
      <c r="B253" s="18" t="n">
        <v>5780.58</v>
      </c>
      <c r="C253" s="18" t="n">
        <v>0</v>
      </c>
      <c r="D253" s="19" t="n">
        <f aca="false">IF(B252&lt;&gt;"",(B253-(B252+C253))/(B252+C253)*100,0)</f>
        <v>1.6319253976961</v>
      </c>
      <c r="E253" s="20" t="n">
        <f aca="false">1+D253/100</f>
        <v>1.01631925397696</v>
      </c>
      <c r="F253" s="21" t="n">
        <f aca="false">ROUNDUP((PRODUCT($E$8:E253)-1),4)</f>
        <v>0.3364</v>
      </c>
      <c r="G253" s="22" t="n">
        <f aca="false">((1+(ROUNDUP(F253*100,2))/100)^(365.25/(A253-$A$8+1))-1)</f>
        <v>0.538101292945787</v>
      </c>
      <c r="H253" s="5"/>
      <c r="I253" s="5"/>
      <c r="J253" s="5"/>
      <c r="K253" s="5"/>
      <c r="L253" s="5"/>
      <c r="M253" s="5"/>
      <c r="N253" s="5"/>
    </row>
    <row r="254" customFormat="false" ht="13.5" hidden="false" customHeight="true" outlineLevel="0" collapsed="false">
      <c r="A254" s="17" t="n">
        <v>44777</v>
      </c>
      <c r="B254" s="18" t="n">
        <v>5779.54</v>
      </c>
      <c r="C254" s="18" t="n">
        <v>0</v>
      </c>
      <c r="D254" s="19" t="n">
        <f aca="false">IF(B253&lt;&gt;"",(B254-(B253+C254))/(B253+C254)*100,0)</f>
        <v>-0.0179912742319969</v>
      </c>
      <c r="E254" s="20" t="n">
        <f aca="false">1+D254/100</f>
        <v>0.99982008725768</v>
      </c>
      <c r="F254" s="21" t="n">
        <f aca="false">ROUNDUP((PRODUCT($E$8:E254)-1),4)</f>
        <v>0.3361</v>
      </c>
      <c r="G254" s="22" t="n">
        <f aca="false">((1+(ROUNDUP(F254*100,2))/100)^(365.25/(A254-$A$8+1))-1)</f>
        <v>0.53491288263132</v>
      </c>
      <c r="H254" s="5"/>
      <c r="I254" s="5"/>
      <c r="J254" s="5"/>
      <c r="K254" s="5"/>
      <c r="L254" s="5"/>
      <c r="M254" s="5"/>
      <c r="N254" s="5"/>
    </row>
    <row r="255" customFormat="false" ht="13.5" hidden="false" customHeight="true" outlineLevel="0" collapsed="false">
      <c r="A255" s="17" t="n">
        <v>44778</v>
      </c>
      <c r="B255" s="18" t="n">
        <v>5772</v>
      </c>
      <c r="C255" s="18" t="n">
        <v>0</v>
      </c>
      <c r="D255" s="19" t="n">
        <f aca="false">IF(B254&lt;&gt;"",(B255-(B254+C255))/(B254+C255)*100,0)</f>
        <v>-0.13046020963606</v>
      </c>
      <c r="E255" s="20" t="n">
        <f aca="false">1+D255/100</f>
        <v>0.998695397903639</v>
      </c>
      <c r="F255" s="21" t="n">
        <f aca="false">ROUNDUP((PRODUCT($E$8:E255)-1),4)</f>
        <v>0.3344</v>
      </c>
      <c r="G255" s="22" t="n">
        <f aca="false">((1+(ROUNDUP(F255*100,2))/100)^(365.25/(A255-$A$8+1))-1)</f>
        <v>0.529392820110233</v>
      </c>
      <c r="H255" s="5"/>
      <c r="I255" s="5"/>
      <c r="J255" s="5"/>
      <c r="K255" s="5"/>
      <c r="L255" s="5"/>
      <c r="M255" s="5"/>
      <c r="N255" s="5"/>
    </row>
    <row r="256" customFormat="false" ht="13.5" hidden="false" customHeight="true" outlineLevel="0" collapsed="false">
      <c r="A256" s="17" t="n">
        <v>44779</v>
      </c>
      <c r="B256" s="18" t="n">
        <v>5772</v>
      </c>
      <c r="C256" s="18" t="n">
        <v>0</v>
      </c>
      <c r="D256" s="19" t="n">
        <f aca="false">IF(B255&lt;&gt;"",(B256-(B255+C256))/(B255+C256)*100,0)</f>
        <v>0</v>
      </c>
      <c r="E256" s="20" t="n">
        <f aca="false">1+D256/100</f>
        <v>1</v>
      </c>
      <c r="F256" s="21" t="n">
        <f aca="false">ROUNDUP((PRODUCT($E$8:E256)-1),4)</f>
        <v>0.3344</v>
      </c>
      <c r="G256" s="22" t="n">
        <f aca="false">((1+(ROUNDUP(F256*100,2))/100)^(365.25/(A256-$A$8+1))-1)</f>
        <v>0.526785429338644</v>
      </c>
      <c r="H256" s="5"/>
      <c r="I256" s="5"/>
      <c r="J256" s="5"/>
      <c r="K256" s="5"/>
      <c r="L256" s="5"/>
      <c r="M256" s="5"/>
      <c r="N256" s="5"/>
    </row>
    <row r="257" customFormat="false" ht="13.5" hidden="false" customHeight="true" outlineLevel="0" collapsed="false">
      <c r="A257" s="17" t="n">
        <v>44780</v>
      </c>
      <c r="B257" s="18" t="n">
        <v>5838.6</v>
      </c>
      <c r="C257" s="18" t="n">
        <v>0</v>
      </c>
      <c r="D257" s="19" t="n">
        <f aca="false">IF(B256&lt;&gt;"",(B257-(B256+C257))/(B256+C257)*100,0)</f>
        <v>1.15384615384614</v>
      </c>
      <c r="E257" s="20" t="n">
        <f aca="false">1+D257/100</f>
        <v>1.01153846153846</v>
      </c>
      <c r="F257" s="21" t="n">
        <f aca="false">ROUNDUP((PRODUCT($E$8:E257)-1),4)</f>
        <v>0.3498</v>
      </c>
      <c r="G257" s="22" t="n">
        <f aca="false">((1+(ROUNDUP(F257*100,2))/100)^(365.25/(A257-$A$8+1))-1)</f>
        <v>0.549971198415344</v>
      </c>
      <c r="H257" s="5"/>
      <c r="I257" s="5"/>
      <c r="J257" s="5"/>
      <c r="K257" s="5"/>
      <c r="L257" s="5"/>
      <c r="M257" s="5"/>
      <c r="N257" s="5"/>
    </row>
    <row r="258" customFormat="false" ht="13.5" hidden="false" customHeight="true" outlineLevel="0" collapsed="false">
      <c r="A258" s="17" t="n">
        <v>44781</v>
      </c>
      <c r="B258" s="18" t="n">
        <v>5833.077</v>
      </c>
      <c r="C258" s="18" t="n">
        <v>0</v>
      </c>
      <c r="D258" s="19" t="n">
        <f aca="false">IF(B257&lt;&gt;"",(B258-(B257+C258))/(B257+C258)*100,0)</f>
        <v>-0.094594594594597</v>
      </c>
      <c r="E258" s="20" t="n">
        <f aca="false">1+D258/100</f>
        <v>0.999054054054054</v>
      </c>
      <c r="F258" s="21" t="n">
        <f aca="false">ROUNDUP((PRODUCT($E$8:E258)-1),4)</f>
        <v>0.3485</v>
      </c>
      <c r="G258" s="22" t="n">
        <f aca="false">((1+(ROUNDUP(F258*100,2))/100)^(365.25/(A258-$A$8+1))-1)</f>
        <v>0.545099362891429</v>
      </c>
      <c r="H258" s="5"/>
      <c r="I258" s="5"/>
      <c r="J258" s="5"/>
      <c r="K258" s="5"/>
      <c r="L258" s="5"/>
      <c r="M258" s="5"/>
      <c r="N258" s="5"/>
    </row>
    <row r="259" customFormat="false" ht="13.5" hidden="false" customHeight="true" outlineLevel="0" collapsed="false">
      <c r="A259" s="17" t="n">
        <v>44782</v>
      </c>
      <c r="B259" s="18" t="n">
        <v>5803.095</v>
      </c>
      <c r="C259" s="18" t="n">
        <v>0</v>
      </c>
      <c r="D259" s="19" t="n">
        <f aca="false">IF(B258&lt;&gt;"",(B259-(B258+C259))/(B258+C259)*100,0)</f>
        <v>-0.513999729473811</v>
      </c>
      <c r="E259" s="20" t="n">
        <f aca="false">1+D259/100</f>
        <v>0.994860002705262</v>
      </c>
      <c r="F259" s="21" t="n">
        <f aca="false">ROUNDUP((PRODUCT($E$8:E259)-1),4)</f>
        <v>0.3416</v>
      </c>
      <c r="G259" s="22" t="n">
        <f aca="false">((1+(ROUNDUP(F259*100,2))/100)^(365.25/(A259-$A$8+1))-1)</f>
        <v>0.531007985145424</v>
      </c>
      <c r="H259" s="5"/>
      <c r="I259" s="5"/>
      <c r="J259" s="5"/>
      <c r="K259" s="5"/>
      <c r="L259" s="5"/>
      <c r="M259" s="5"/>
      <c r="N259" s="5"/>
    </row>
    <row r="260" customFormat="false" ht="13.5" hidden="false" customHeight="true" outlineLevel="0" collapsed="false">
      <c r="A260" s="17" t="n">
        <v>44783</v>
      </c>
      <c r="B260" s="18" t="n">
        <v>5935.121</v>
      </c>
      <c r="C260" s="18" t="n">
        <v>0</v>
      </c>
      <c r="D260" s="19" t="n">
        <f aca="false">IF(B259&lt;&gt;"",(B260-(B259+C260))/(B259+C260)*100,0)</f>
        <v>2.27509630636755</v>
      </c>
      <c r="E260" s="20" t="n">
        <f aca="false">1+D260/100</f>
        <v>1.02275096306368</v>
      </c>
      <c r="F260" s="21" t="n">
        <f aca="false">ROUNDUP((PRODUCT($E$8:E260)-1),4)</f>
        <v>0.3721</v>
      </c>
      <c r="G260" s="22" t="n">
        <f aca="false">((1+(ROUNDUP(F260*100,2))/100)^(365.25/(A260-$A$8+1))-1)</f>
        <v>0.578848705995542</v>
      </c>
      <c r="H260" s="5"/>
      <c r="I260" s="5"/>
      <c r="J260" s="5"/>
      <c r="K260" s="5"/>
      <c r="L260" s="5"/>
      <c r="M260" s="5"/>
      <c r="N260" s="5"/>
    </row>
    <row r="261" customFormat="false" ht="13.5" hidden="false" customHeight="true" outlineLevel="0" collapsed="false">
      <c r="A261" s="17" t="n">
        <v>44784</v>
      </c>
      <c r="B261" s="18" t="n">
        <v>5928.809</v>
      </c>
      <c r="C261" s="18" t="n">
        <v>0</v>
      </c>
      <c r="D261" s="19" t="n">
        <f aca="false">IF(B260&lt;&gt;"",(B261-(B260+C261))/(B260+C261)*100,0)</f>
        <v>-0.106349980059377</v>
      </c>
      <c r="E261" s="20" t="n">
        <f aca="false">1+D261/100</f>
        <v>0.998936500199406</v>
      </c>
      <c r="F261" s="21" t="n">
        <f aca="false">ROUNDUP((PRODUCT($E$8:E261)-1),4)</f>
        <v>0.3706</v>
      </c>
      <c r="G261" s="22" t="n">
        <f aca="false">((1+(ROUNDUP(F261*100,2))/100)^(365.25/(A261-$A$8+1))-1)</f>
        <v>0.573535509967136</v>
      </c>
      <c r="H261" s="5"/>
      <c r="I261" s="5"/>
      <c r="J261" s="5"/>
      <c r="K261" s="5"/>
      <c r="L261" s="5"/>
      <c r="M261" s="5"/>
      <c r="N261" s="5"/>
    </row>
    <row r="262" customFormat="false" ht="13.5" hidden="false" customHeight="true" outlineLevel="0" collapsed="false">
      <c r="A262" s="17" t="n">
        <v>44785</v>
      </c>
      <c r="B262" s="18" t="n">
        <v>6170.591</v>
      </c>
      <c r="C262" s="18" t="n">
        <v>137.634</v>
      </c>
      <c r="D262" s="19" t="n">
        <f aca="false">IF(B261&lt;&gt;"",(B262-(B261+C262))/(B261+C262)*100,0)</f>
        <v>1.71678856951265</v>
      </c>
      <c r="E262" s="20" t="n">
        <f aca="false">1+D262/100</f>
        <v>1.01716788569513</v>
      </c>
      <c r="F262" s="21" t="n">
        <f aca="false">ROUNDUP((PRODUCT($E$8:E262)-1),4)</f>
        <v>0.3942</v>
      </c>
      <c r="G262" s="22" t="n">
        <f aca="false">((1+(ROUNDUP(F262*100,2))/100)^(365.25/(A262-$A$8+1))-1)</f>
        <v>0.609624043145224</v>
      </c>
      <c r="H262" s="5"/>
      <c r="I262" s="5"/>
      <c r="J262" s="5"/>
      <c r="K262" s="5"/>
      <c r="L262" s="5"/>
      <c r="M262" s="5"/>
      <c r="N262" s="5"/>
    </row>
    <row r="263" customFormat="false" ht="13.5" hidden="false" customHeight="true" outlineLevel="0" collapsed="false">
      <c r="A263" s="17" t="n">
        <v>44786</v>
      </c>
      <c r="B263" s="18" t="n">
        <v>6170.591</v>
      </c>
      <c r="C263" s="18" t="n">
        <v>0</v>
      </c>
      <c r="D263" s="19" t="n">
        <f aca="false">IF(B262&lt;&gt;"",(B263-(B262+C263))/(B262+C263)*100,0)</f>
        <v>0</v>
      </c>
      <c r="E263" s="20" t="n">
        <f aca="false">1+D263/100</f>
        <v>1</v>
      </c>
      <c r="F263" s="21" t="n">
        <f aca="false">ROUNDUP((PRODUCT($E$8:E263)-1),4)</f>
        <v>0.3942</v>
      </c>
      <c r="G263" s="22" t="n">
        <f aca="false">((1+(ROUNDUP(F263*100,2))/100)^(365.25/(A263-$A$8+1))-1)</f>
        <v>0.60663392516806</v>
      </c>
      <c r="H263" s="5"/>
      <c r="I263" s="5"/>
      <c r="J263" s="5"/>
      <c r="K263" s="5"/>
      <c r="L263" s="5"/>
      <c r="M263" s="5"/>
      <c r="N263" s="5"/>
    </row>
    <row r="264" customFormat="false" ht="13.5" hidden="false" customHeight="true" outlineLevel="0" collapsed="false">
      <c r="A264" s="17" t="n">
        <v>44787</v>
      </c>
      <c r="B264" s="18" t="n">
        <v>6170.591</v>
      </c>
      <c r="C264" s="18" t="n">
        <v>0</v>
      </c>
      <c r="D264" s="19" t="n">
        <f aca="false">IF(B263&lt;&gt;"",(B264-(B263+C264))/(B263+C264)*100,0)</f>
        <v>0</v>
      </c>
      <c r="E264" s="20" t="n">
        <f aca="false">1+D264/100</f>
        <v>1</v>
      </c>
      <c r="F264" s="21" t="n">
        <f aca="false">ROUNDUP((PRODUCT($E$8:E264)-1),4)</f>
        <v>0.3942</v>
      </c>
      <c r="G264" s="22" t="n">
        <f aca="false">((1+(ROUNDUP(F264*100,2))/100)^(365.25/(A264-$A$8+1))-1)</f>
        <v>0.603672566538983</v>
      </c>
      <c r="H264" s="5"/>
      <c r="I264" s="5"/>
      <c r="J264" s="5"/>
      <c r="K264" s="5"/>
      <c r="L264" s="5"/>
      <c r="M264" s="5"/>
      <c r="N264" s="5"/>
    </row>
    <row r="265" customFormat="false" ht="13.5" hidden="false" customHeight="true" outlineLevel="0" collapsed="false">
      <c r="A265" s="17" t="n">
        <v>44788</v>
      </c>
      <c r="B265" s="18" t="n">
        <v>6170.591</v>
      </c>
      <c r="C265" s="18" t="n">
        <v>0</v>
      </c>
      <c r="D265" s="19" t="n">
        <f aca="false">IF(B264&lt;&gt;"",(B265-(B264+C265))/(B264+C265)*100,0)</f>
        <v>0</v>
      </c>
      <c r="E265" s="20" t="n">
        <f aca="false">1+D265/100</f>
        <v>1</v>
      </c>
      <c r="F265" s="21" t="n">
        <f aca="false">ROUNDUP((PRODUCT($E$8:E265)-1),4)</f>
        <v>0.3942</v>
      </c>
      <c r="G265" s="22" t="n">
        <f aca="false">((1+(ROUNDUP(F265*100,2))/100)^(365.25/(A265-$A$8+1))-1)</f>
        <v>0.600739559294795</v>
      </c>
      <c r="H265" s="5"/>
      <c r="I265" s="5"/>
      <c r="J265" s="5"/>
      <c r="K265" s="5"/>
      <c r="L265" s="5"/>
      <c r="M265" s="5"/>
      <c r="N265" s="5"/>
    </row>
    <row r="266" customFormat="false" ht="13.5" hidden="false" customHeight="true" outlineLevel="0" collapsed="false">
      <c r="A266" s="17" t="n">
        <v>44789</v>
      </c>
      <c r="B266" s="18" t="n">
        <v>6203.409</v>
      </c>
      <c r="C266" s="18" t="n">
        <v>0</v>
      </c>
      <c r="D266" s="19" t="n">
        <f aca="false">IF(B265&lt;&gt;"",(B266-(B265+C266))/(B265+C266)*100,0)</f>
        <v>0.531845328915809</v>
      </c>
      <c r="E266" s="20" t="n">
        <f aca="false">1+D266/100</f>
        <v>1.00531845328916</v>
      </c>
      <c r="F266" s="21" t="n">
        <f aca="false">ROUNDUP((PRODUCT($E$8:E266)-1),4)</f>
        <v>0.4016</v>
      </c>
      <c r="G266" s="22" t="n">
        <f aca="false">((1+(ROUNDUP(F266*100,2))/100)^(365.25/(A266-$A$8+1))-1)</f>
        <v>0.609807447361157</v>
      </c>
      <c r="H266" s="5"/>
      <c r="I266" s="5"/>
      <c r="J266" s="5"/>
      <c r="K266" s="5"/>
      <c r="L266" s="5"/>
      <c r="M266" s="5"/>
      <c r="N266" s="5"/>
    </row>
    <row r="267" customFormat="false" ht="13.5" hidden="false" customHeight="true" outlineLevel="0" collapsed="false">
      <c r="A267" s="17" t="n">
        <v>44790</v>
      </c>
      <c r="B267" s="18" t="n">
        <v>6200.48</v>
      </c>
      <c r="C267" s="18" t="n">
        <v>45.76</v>
      </c>
      <c r="D267" s="19" t="n">
        <f aca="false">IF(B266&lt;&gt;"",(B267-(B266+C267))/(B266+C267)*100,0)</f>
        <v>-0.779127592804744</v>
      </c>
      <c r="E267" s="20" t="n">
        <f aca="false">1+D267/100</f>
        <v>0.992208724071953</v>
      </c>
      <c r="F267" s="21" t="n">
        <f aca="false">ROUNDUP((PRODUCT($E$8:E267)-1),4)</f>
        <v>0.3907</v>
      </c>
      <c r="G267" s="22" t="n">
        <f aca="false">((1+(ROUNDUP(F267*100,2))/100)^(365.25/(A267-$A$8+1))-1)</f>
        <v>0.589335041916963</v>
      </c>
      <c r="H267" s="5"/>
      <c r="I267" s="5"/>
      <c r="J267" s="5"/>
      <c r="K267" s="5"/>
      <c r="L267" s="5"/>
      <c r="M267" s="5"/>
      <c r="N267" s="5"/>
    </row>
    <row r="268" customFormat="false" ht="13.5" hidden="false" customHeight="true" outlineLevel="0" collapsed="false">
      <c r="A268" s="17" t="n">
        <v>44791</v>
      </c>
      <c r="B268" s="18" t="n">
        <v>6213.759</v>
      </c>
      <c r="C268" s="18" t="n">
        <v>0</v>
      </c>
      <c r="D268" s="19" t="n">
        <f aca="false">IF(B267&lt;&gt;"",(B268-(B267+C268))/(B267+C268)*100,0)</f>
        <v>0.214160839160846</v>
      </c>
      <c r="E268" s="20" t="n">
        <f aca="false">1+D268/100</f>
        <v>1.00214160839161</v>
      </c>
      <c r="F268" s="21" t="n">
        <f aca="false">ROUNDUP((PRODUCT($E$8:E268)-1),4)</f>
        <v>0.3936</v>
      </c>
      <c r="G268" s="22" t="n">
        <f aca="false">((1+(ROUNDUP(F268*100,2))/100)^(365.25/(A268-$A$8+1))-1)</f>
        <v>0.591147917435595</v>
      </c>
      <c r="H268" s="5"/>
      <c r="I268" s="5"/>
      <c r="J268" s="5"/>
      <c r="K268" s="5"/>
      <c r="L268" s="5"/>
      <c r="M268" s="5"/>
      <c r="N268" s="5"/>
    </row>
    <row r="269" customFormat="false" ht="13.5" hidden="false" customHeight="true" outlineLevel="0" collapsed="false">
      <c r="A269" s="17" t="n">
        <v>44792</v>
      </c>
      <c r="B269" s="18" t="n">
        <v>6128.936</v>
      </c>
      <c r="C269" s="18" t="n">
        <v>0</v>
      </c>
      <c r="D269" s="19" t="n">
        <f aca="false">IF(B268&lt;&gt;"",(B269-(B268+C269))/(B268+C269)*100,0)</f>
        <v>-1.36508351868813</v>
      </c>
      <c r="E269" s="20" t="n">
        <f aca="false">1+D269/100</f>
        <v>0.986349164813119</v>
      </c>
      <c r="F269" s="21" t="n">
        <f aca="false">ROUNDUP((PRODUCT($E$8:E269)-1),4)</f>
        <v>0.3746</v>
      </c>
      <c r="G269" s="22" t="n">
        <f aca="false">((1+(ROUNDUP(F269*100,2))/100)^(365.25/(A269-$A$8+1))-1)</f>
        <v>0.558222316627383</v>
      </c>
      <c r="H269" s="5"/>
      <c r="I269" s="5"/>
      <c r="J269" s="5"/>
      <c r="K269" s="5"/>
      <c r="L269" s="5"/>
      <c r="M269" s="5"/>
      <c r="N269" s="5"/>
    </row>
    <row r="270" customFormat="false" ht="13.5" hidden="false" customHeight="true" outlineLevel="0" collapsed="false">
      <c r="A270" s="17" t="n">
        <v>44793</v>
      </c>
      <c r="B270" s="18" t="n">
        <v>6128.936</v>
      </c>
      <c r="C270" s="18" t="n">
        <v>0</v>
      </c>
      <c r="D270" s="19" t="n">
        <f aca="false">IF(B269&lt;&gt;"",(B270-(B269+C270))/(B269+C270)*100,0)</f>
        <v>0</v>
      </c>
      <c r="E270" s="20" t="n">
        <f aca="false">1+D270/100</f>
        <v>1</v>
      </c>
      <c r="F270" s="21" t="n">
        <f aca="false">ROUNDUP((PRODUCT($E$8:E270)-1),4)</f>
        <v>0.3746</v>
      </c>
      <c r="G270" s="22" t="n">
        <f aca="false">((1+(ROUNDUP(F270*100,2))/100)^(365.25/(A270-$A$8+1))-1)</f>
        <v>0.555596612342391</v>
      </c>
      <c r="H270" s="5"/>
      <c r="I270" s="5"/>
      <c r="J270" s="5"/>
      <c r="K270" s="5"/>
      <c r="L270" s="5"/>
      <c r="M270" s="5"/>
      <c r="N270" s="5"/>
    </row>
    <row r="271" customFormat="false" ht="13.5" hidden="false" customHeight="true" outlineLevel="0" collapsed="false">
      <c r="A271" s="17" t="n">
        <v>44794</v>
      </c>
      <c r="B271" s="18" t="n">
        <v>6128.936</v>
      </c>
      <c r="C271" s="18" t="n">
        <v>0</v>
      </c>
      <c r="D271" s="19" t="n">
        <f aca="false">IF(B270&lt;&gt;"",(B271-(B270+C271))/(B270+C271)*100,0)</f>
        <v>0</v>
      </c>
      <c r="E271" s="20" t="n">
        <f aca="false">1+D271/100</f>
        <v>1</v>
      </c>
      <c r="F271" s="21" t="n">
        <f aca="false">ROUNDUP((PRODUCT($E$8:E271)-1),4)</f>
        <v>0.3746</v>
      </c>
      <c r="G271" s="22" t="n">
        <f aca="false">((1+(ROUNDUP(F271*100,2))/100)^(365.25/(A271-$A$8+1))-1)</f>
        <v>0.552995174103626</v>
      </c>
      <c r="H271" s="5"/>
      <c r="I271" s="5"/>
      <c r="J271" s="5"/>
      <c r="K271" s="5"/>
      <c r="L271" s="5"/>
      <c r="M271" s="5"/>
      <c r="N271" s="5"/>
    </row>
    <row r="272" customFormat="false" ht="13.5" hidden="false" customHeight="true" outlineLevel="0" collapsed="false">
      <c r="A272" s="17" t="n">
        <v>44795</v>
      </c>
      <c r="B272" s="18" t="n">
        <v>6063.894</v>
      </c>
      <c r="C272" s="18" t="n">
        <v>0</v>
      </c>
      <c r="D272" s="19" t="n">
        <f aca="false">IF(B271&lt;&gt;"",(B272-(B271+C272))/(B271+C272)*100,0)</f>
        <v>-1.06122824581623</v>
      </c>
      <c r="E272" s="20" t="n">
        <f aca="false">1+D272/100</f>
        <v>0.989387717541838</v>
      </c>
      <c r="F272" s="21" t="n">
        <f aca="false">ROUNDUP((PRODUCT($E$8:E272)-1),4)</f>
        <v>0.36</v>
      </c>
      <c r="G272" s="22" t="n">
        <f aca="false">((1+(ROUNDUP(F272*100,2))/100)^(365.25/(A272-$A$8+1))-1)</f>
        <v>0.527766311918956</v>
      </c>
      <c r="H272" s="5"/>
      <c r="I272" s="5"/>
      <c r="J272" s="5"/>
      <c r="K272" s="5"/>
      <c r="L272" s="5"/>
      <c r="M272" s="5"/>
      <c r="N272" s="5"/>
    </row>
    <row r="273" customFormat="false" ht="13.5" hidden="false" customHeight="true" outlineLevel="0" collapsed="false">
      <c r="A273" s="17" t="n">
        <v>44796</v>
      </c>
      <c r="B273" s="18" t="n">
        <v>6050.468</v>
      </c>
      <c r="C273" s="18" t="n">
        <v>0</v>
      </c>
      <c r="D273" s="19" t="n">
        <f aca="false">IF(B272&lt;&gt;"",(B273-(B272+C273))/(B272+C273)*100,0)</f>
        <v>-0.221408883466637</v>
      </c>
      <c r="E273" s="20" t="n">
        <f aca="false">1+D273/100</f>
        <v>0.997785911165334</v>
      </c>
      <c r="F273" s="21" t="n">
        <f aca="false">ROUNDUP((PRODUCT($E$8:E273)-1),4)</f>
        <v>0.357</v>
      </c>
      <c r="G273" s="22" t="n">
        <f aca="false">((1+(ROUNDUP(F273*100,2))/100)^(365.25/(A273-$A$8+1))-1)</f>
        <v>0.520715877292895</v>
      </c>
      <c r="H273" s="5"/>
      <c r="I273" s="5"/>
      <c r="J273" s="5"/>
      <c r="K273" s="5"/>
      <c r="L273" s="5"/>
      <c r="M273" s="5"/>
      <c r="N273" s="5"/>
    </row>
    <row r="274" customFormat="false" ht="13.5" hidden="false" customHeight="true" outlineLevel="0" collapsed="false">
      <c r="A274" s="17" t="n">
        <v>44797</v>
      </c>
      <c r="B274" s="18" t="n">
        <v>6069.922</v>
      </c>
      <c r="C274" s="18" t="n">
        <v>0</v>
      </c>
      <c r="D274" s="19" t="n">
        <f aca="false">IF(B273&lt;&gt;"",(B274-(B273+C274))/(B273+C274)*100,0)</f>
        <v>0.321528847024721</v>
      </c>
      <c r="E274" s="20" t="n">
        <f aca="false">1+D274/100</f>
        <v>1.00321528847025</v>
      </c>
      <c r="F274" s="21" t="n">
        <f aca="false">ROUNDUP((PRODUCT($E$8:E274)-1),4)</f>
        <v>0.3614</v>
      </c>
      <c r="G274" s="22" t="n">
        <f aca="false">((1+(ROUNDUP(F274*100,2))/100)^(365.25/(A274-$A$8+1))-1)</f>
        <v>0.525068988397964</v>
      </c>
      <c r="H274" s="5"/>
      <c r="I274" s="5"/>
      <c r="J274" s="5"/>
      <c r="K274" s="5"/>
      <c r="L274" s="5"/>
      <c r="M274" s="5"/>
      <c r="N274" s="5"/>
    </row>
    <row r="275" customFormat="false" ht="13.5" hidden="false" customHeight="true" outlineLevel="0" collapsed="false">
      <c r="A275" s="17" t="n">
        <v>44798</v>
      </c>
      <c r="B275" s="18" t="n">
        <v>6157.328</v>
      </c>
      <c r="C275" s="18" t="n">
        <v>0</v>
      </c>
      <c r="D275" s="19" t="n">
        <f aca="false">IF(B274&lt;&gt;"",(B275-(B274+C275))/(B274+C275)*100,0)</f>
        <v>1.43998555500385</v>
      </c>
      <c r="E275" s="20" t="n">
        <f aca="false">1+D275/100</f>
        <v>1.01439985555004</v>
      </c>
      <c r="F275" s="21" t="n">
        <f aca="false">ROUNDUP((PRODUCT($E$8:E275)-1),4)</f>
        <v>0.381</v>
      </c>
      <c r="G275" s="22" t="n">
        <f aca="false">((1+(ROUNDUP(F275*100,2))/100)^(365.25/(A275-$A$8+1))-1)</f>
        <v>0.552623653446481</v>
      </c>
      <c r="H275" s="5"/>
      <c r="I275" s="5"/>
      <c r="J275" s="5"/>
      <c r="K275" s="5"/>
      <c r="L275" s="5"/>
      <c r="M275" s="5"/>
      <c r="N275" s="5"/>
    </row>
    <row r="276" customFormat="false" ht="13.5" hidden="false" customHeight="true" outlineLevel="0" collapsed="false">
      <c r="A276" s="17" t="n">
        <v>44799</v>
      </c>
      <c r="B276" s="18" t="n">
        <v>5948.814</v>
      </c>
      <c r="C276" s="18" t="n">
        <v>0</v>
      </c>
      <c r="D276" s="19" t="n">
        <f aca="false">IF(B275&lt;&gt;"",(B276-(B275+C276))/(B275+C276)*100,0)</f>
        <v>-3.3864364542542</v>
      </c>
      <c r="E276" s="20" t="n">
        <f aca="false">1+D276/100</f>
        <v>0.966135635457458</v>
      </c>
      <c r="F276" s="21" t="n">
        <f aca="false">ROUNDUP((PRODUCT($E$8:E276)-1),4)</f>
        <v>0.3342</v>
      </c>
      <c r="G276" s="22" t="n">
        <f aca="false">((1+(ROUNDUP(F276*100,2))/100)^(365.25/(A276-$A$8+1))-1)</f>
        <v>0.479196345687382</v>
      </c>
      <c r="H276" s="5"/>
      <c r="I276" s="5"/>
      <c r="J276" s="5"/>
      <c r="K276" s="5"/>
      <c r="L276" s="5"/>
      <c r="M276" s="5"/>
      <c r="N276" s="5"/>
    </row>
    <row r="277" customFormat="false" ht="13.5" hidden="false" customHeight="true" outlineLevel="0" collapsed="false">
      <c r="A277" s="17" t="n">
        <v>44800</v>
      </c>
      <c r="B277" s="18" t="n">
        <v>5948.814</v>
      </c>
      <c r="C277" s="18" t="n">
        <v>0</v>
      </c>
      <c r="D277" s="19" t="n">
        <f aca="false">IF(B276&lt;&gt;"",(B277-(B276+C277))/(B276+C277)*100,0)</f>
        <v>0</v>
      </c>
      <c r="E277" s="20" t="n">
        <f aca="false">1+D277/100</f>
        <v>1</v>
      </c>
      <c r="F277" s="21" t="n">
        <f aca="false">ROUNDUP((PRODUCT($E$8:E277)-1),4)</f>
        <v>0.3342</v>
      </c>
      <c r="G277" s="22" t="n">
        <f aca="false">((1+(ROUNDUP(F277*100,2))/100)^(365.25/(A277-$A$8+1))-1)</f>
        <v>0.477053071090084</v>
      </c>
      <c r="H277" s="5"/>
      <c r="I277" s="5"/>
      <c r="J277" s="5"/>
      <c r="K277" s="5"/>
      <c r="L277" s="5"/>
      <c r="M277" s="5"/>
      <c r="N277" s="5"/>
    </row>
    <row r="278" customFormat="false" ht="13.5" hidden="false" customHeight="true" outlineLevel="0" collapsed="false">
      <c r="A278" s="17" t="n">
        <v>44801</v>
      </c>
      <c r="B278" s="18" t="n">
        <v>5948.814</v>
      </c>
      <c r="C278" s="18" t="n">
        <v>0</v>
      </c>
      <c r="D278" s="19" t="n">
        <f aca="false">IF(B277&lt;&gt;"",(B278-(B277+C278))/(B277+C278)*100,0)</f>
        <v>0</v>
      </c>
      <c r="E278" s="20" t="n">
        <f aca="false">1+D278/100</f>
        <v>1</v>
      </c>
      <c r="F278" s="21" t="n">
        <f aca="false">ROUNDUP((PRODUCT($E$8:E278)-1),4)</f>
        <v>0.3342</v>
      </c>
      <c r="G278" s="22" t="n">
        <f aca="false">((1+(ROUNDUP(F278*100,2))/100)^(365.25/(A278-$A$8+1))-1)</f>
        <v>0.474928685222579</v>
      </c>
      <c r="H278" s="5"/>
      <c r="I278" s="5"/>
      <c r="J278" s="5"/>
      <c r="K278" s="5"/>
      <c r="L278" s="5"/>
      <c r="M278" s="5"/>
      <c r="N278" s="5"/>
    </row>
    <row r="279" customFormat="false" ht="13.5" hidden="false" customHeight="true" outlineLevel="0" collapsed="false">
      <c r="A279" s="17" t="n">
        <v>44802</v>
      </c>
      <c r="B279" s="18" t="n">
        <v>5948.54</v>
      </c>
      <c r="C279" s="18" t="n">
        <v>0</v>
      </c>
      <c r="D279" s="19" t="n">
        <f aca="false">IF(B278&lt;&gt;"",(B279-(B278+C279))/(B278+C279)*100,0)</f>
        <v>-0.00460596011237589</v>
      </c>
      <c r="E279" s="20" t="n">
        <f aca="false">1+D279/100</f>
        <v>0.999953940398876</v>
      </c>
      <c r="F279" s="21" t="n">
        <f aca="false">ROUNDUP((PRODUCT($E$8:E279)-1),4)</f>
        <v>0.3342</v>
      </c>
      <c r="G279" s="22" t="n">
        <f aca="false">((1+(ROUNDUP(F279*100,2))/100)^(365.25/(A279-$A$8+1))-1)</f>
        <v>0.472822941651701</v>
      </c>
      <c r="H279" s="5"/>
      <c r="I279" s="5"/>
      <c r="J279" s="5"/>
      <c r="K279" s="5"/>
      <c r="L279" s="5"/>
      <c r="M279" s="5"/>
      <c r="N279" s="5"/>
    </row>
    <row r="280" customFormat="false" ht="13.5" hidden="false" customHeight="true" outlineLevel="0" collapsed="false">
      <c r="A280" s="17" t="n">
        <v>44803</v>
      </c>
      <c r="B280" s="18" t="n">
        <v>5842.776</v>
      </c>
      <c r="C280" s="18" t="n">
        <v>0</v>
      </c>
      <c r="D280" s="19" t="n">
        <f aca="false">IF(B279&lt;&gt;"",(B280-(B279+C280))/(B279+C280)*100,0)</f>
        <v>-1.77798249654536</v>
      </c>
      <c r="E280" s="20" t="n">
        <f aca="false">1+D280/100</f>
        <v>0.982220175034546</v>
      </c>
      <c r="F280" s="21" t="n">
        <f aca="false">ROUNDUP((PRODUCT($E$8:E280)-1),4)</f>
        <v>0.3104</v>
      </c>
      <c r="G280" s="22" t="n">
        <f aca="false">((1+(ROUNDUP(F280*100,2))/100)^(365.25/(A280-$A$8+1))-1)</f>
        <v>0.435740912588573</v>
      </c>
      <c r="H280" s="5"/>
      <c r="I280" s="5"/>
      <c r="J280" s="5"/>
      <c r="K280" s="5"/>
      <c r="L280" s="5"/>
      <c r="M280" s="5"/>
      <c r="N280" s="5"/>
    </row>
    <row r="281" customFormat="false" ht="13.5" hidden="false" customHeight="true" outlineLevel="0" collapsed="false">
      <c r="A281" s="17" t="n">
        <v>44804</v>
      </c>
      <c r="B281" s="18" t="n">
        <v>5798.388</v>
      </c>
      <c r="C281" s="18" t="n">
        <v>0</v>
      </c>
      <c r="D281" s="19" t="n">
        <f aca="false">IF(B280&lt;&gt;"",(B281-(B280+C281))/(B280+C281)*100,0)</f>
        <v>-0.759707371975253</v>
      </c>
      <c r="E281" s="20" t="n">
        <f aca="false">1+D281/100</f>
        <v>0.992402926280247</v>
      </c>
      <c r="F281" s="21" t="n">
        <f aca="false">ROUNDUP((PRODUCT($E$8:E281)-1),4)</f>
        <v>0.3005</v>
      </c>
      <c r="G281" s="22" t="n">
        <f aca="false">((1+(ROUNDUP(F281*100,2))/100)^(365.25/(A281-$A$8+1))-1)</f>
        <v>0.419424957050833</v>
      </c>
      <c r="H281" s="5"/>
      <c r="I281" s="5"/>
      <c r="J281" s="5"/>
      <c r="K281" s="5"/>
      <c r="L281" s="5"/>
      <c r="M281" s="5"/>
      <c r="N281" s="5"/>
    </row>
    <row r="282" customFormat="false" ht="13.5" hidden="false" customHeight="true" outlineLevel="0" collapsed="false">
      <c r="A282" s="17" t="n">
        <v>44805</v>
      </c>
      <c r="B282" s="18" t="n">
        <v>5809.896</v>
      </c>
      <c r="C282" s="18" t="n">
        <v>0</v>
      </c>
      <c r="D282" s="19" t="n">
        <f aca="false">IF(B281&lt;&gt;"",(B282-(B281+C282))/(B281+C282)*100,0)</f>
        <v>0.198468953785083</v>
      </c>
      <c r="E282" s="20" t="n">
        <f aca="false">1+D282/100</f>
        <v>1.00198468953785</v>
      </c>
      <c r="F282" s="21" t="n">
        <f aca="false">ROUNDUP((PRODUCT($E$8:E282)-1),4)</f>
        <v>0.3031</v>
      </c>
      <c r="G282" s="22" t="n">
        <f aca="false">((1+(ROUNDUP(F282*100,2))/100)^(365.25/(A282-$A$8+1))-1)</f>
        <v>0.421383763305867</v>
      </c>
      <c r="H282" s="5"/>
      <c r="I282" s="5"/>
      <c r="J282" s="5"/>
      <c r="K282" s="5"/>
      <c r="L282" s="5"/>
      <c r="M282" s="5"/>
      <c r="N282" s="5"/>
    </row>
    <row r="283" customFormat="false" ht="13.5" hidden="false" customHeight="true" outlineLevel="0" collapsed="false">
      <c r="A283" s="17" t="n">
        <v>44806</v>
      </c>
      <c r="B283" s="18" t="n">
        <v>6064.344</v>
      </c>
      <c r="C283" s="18" t="n">
        <v>254.448</v>
      </c>
      <c r="D283" s="19" t="n">
        <f aca="false">IF(B282&lt;&gt;"",(B283-(B282+C283))/(B282+C283)*100,0)</f>
        <v>0</v>
      </c>
      <c r="E283" s="20" t="n">
        <f aca="false">1+D283/100</f>
        <v>1</v>
      </c>
      <c r="F283" s="21" t="n">
        <f aca="false">ROUNDUP((PRODUCT($E$8:E283)-1),4)</f>
        <v>0.3031</v>
      </c>
      <c r="G283" s="22" t="n">
        <f aca="false">((1+(ROUNDUP(F283*100,2))/100)^(365.25/(A283-$A$8+1))-1)</f>
        <v>0.41957403803083</v>
      </c>
      <c r="H283" s="5"/>
      <c r="I283" s="5"/>
      <c r="J283" s="5"/>
      <c r="K283" s="5"/>
      <c r="L283" s="5"/>
      <c r="M283" s="5"/>
      <c r="N283" s="5"/>
    </row>
    <row r="284" customFormat="false" ht="13.5" hidden="false" customHeight="true" outlineLevel="0" collapsed="false">
      <c r="A284" s="17" t="n">
        <v>44807</v>
      </c>
      <c r="B284" s="18" t="n">
        <v>6064.344</v>
      </c>
      <c r="C284" s="18" t="n">
        <v>0</v>
      </c>
      <c r="D284" s="19" t="n">
        <f aca="false">IF(B283&lt;&gt;"",(B284-(B283+C284))/(B283+C284)*100,0)</f>
        <v>0</v>
      </c>
      <c r="E284" s="20" t="n">
        <f aca="false">1+D284/100</f>
        <v>1</v>
      </c>
      <c r="F284" s="21" t="n">
        <f aca="false">ROUNDUP((PRODUCT($E$8:E284)-1),4)</f>
        <v>0.3031</v>
      </c>
      <c r="G284" s="22" t="n">
        <f aca="false">((1+(ROUNDUP(F284*100,2))/100)^(365.25/(A284-$A$8+1))-1)</f>
        <v>0.417779658643453</v>
      </c>
      <c r="H284" s="5"/>
      <c r="I284" s="5"/>
      <c r="J284" s="5"/>
      <c r="K284" s="5"/>
      <c r="L284" s="5"/>
      <c r="M284" s="5"/>
      <c r="N284" s="5"/>
    </row>
    <row r="285" customFormat="false" ht="13.5" hidden="false" customHeight="true" outlineLevel="0" collapsed="false">
      <c r="A285" s="17" t="n">
        <v>44808</v>
      </c>
      <c r="B285" s="18" t="n">
        <v>6064.344</v>
      </c>
      <c r="C285" s="18" t="n">
        <v>0</v>
      </c>
      <c r="D285" s="19" t="n">
        <f aca="false">IF(B284&lt;&gt;"",(B285-(B284+C285))/(B284+C285)*100,0)</f>
        <v>0</v>
      </c>
      <c r="E285" s="20" t="n">
        <f aca="false">1+D285/100</f>
        <v>1</v>
      </c>
      <c r="F285" s="21" t="n">
        <f aca="false">ROUNDUP((PRODUCT($E$8:E285)-1),4)</f>
        <v>0.3031</v>
      </c>
      <c r="G285" s="22" t="n">
        <f aca="false">((1+(ROUNDUP(F285*100,2))/100)^(365.25/(A285-$A$8+1))-1)</f>
        <v>0.416000432192764</v>
      </c>
      <c r="H285" s="5"/>
      <c r="I285" s="5"/>
      <c r="J285" s="5"/>
      <c r="K285" s="5"/>
      <c r="L285" s="5"/>
      <c r="M285" s="5"/>
      <c r="N285" s="5"/>
    </row>
    <row r="286" customFormat="false" ht="13.5" hidden="false" customHeight="true" outlineLevel="0" collapsed="false">
      <c r="A286" s="17" t="n">
        <v>44809</v>
      </c>
      <c r="B286" s="18" t="n">
        <v>6001.138</v>
      </c>
      <c r="C286" s="18" t="n">
        <v>0</v>
      </c>
      <c r="D286" s="19" t="n">
        <f aca="false">IF(B285&lt;&gt;"",(B286-(B285+C286))/(B285+C286)*100,0)</f>
        <v>-1.04225617807961</v>
      </c>
      <c r="E286" s="20" t="n">
        <f aca="false">1+D286/100</f>
        <v>0.989577438219204</v>
      </c>
      <c r="F286" s="21" t="n">
        <f aca="false">ROUNDUP((PRODUCT($E$8:E286)-1),4)</f>
        <v>0.2895</v>
      </c>
      <c r="G286" s="22" t="n">
        <f aca="false">((1+(ROUNDUP(F286*100,2))/100)^(365.25/(A286-$A$8+1))-1)</f>
        <v>0.394944657043606</v>
      </c>
      <c r="H286" s="5"/>
      <c r="I286" s="5"/>
      <c r="J286" s="5"/>
      <c r="K286" s="5"/>
      <c r="L286" s="5"/>
      <c r="M286" s="5"/>
      <c r="N286" s="5"/>
    </row>
    <row r="287" customFormat="false" ht="13.5" hidden="false" customHeight="true" outlineLevel="0" collapsed="false">
      <c r="A287" s="17" t="n">
        <v>44810</v>
      </c>
      <c r="B287" s="18" t="n">
        <v>5974.826</v>
      </c>
      <c r="C287" s="18" t="n">
        <v>0</v>
      </c>
      <c r="D287" s="19" t="n">
        <f aca="false">IF(B286&lt;&gt;"",(B287-(B286+C287))/(B286+C287)*100,0)</f>
        <v>-0.438450173950354</v>
      </c>
      <c r="E287" s="20" t="n">
        <f aca="false">1+D287/100</f>
        <v>0.995615498260496</v>
      </c>
      <c r="F287" s="21" t="n">
        <f aca="false">ROUNDUP((PRODUCT($E$8:E287)-1),4)</f>
        <v>0.2838</v>
      </c>
      <c r="G287" s="22" t="n">
        <f aca="false">((1+(ROUNDUP(F287*100,2))/100)^(365.25/(A287-$A$8+1))-1)</f>
        <v>0.385258890192256</v>
      </c>
      <c r="H287" s="5"/>
      <c r="I287" s="5"/>
      <c r="J287" s="5"/>
      <c r="K287" s="5"/>
      <c r="L287" s="5"/>
      <c r="M287" s="5"/>
      <c r="N287" s="5"/>
    </row>
    <row r="288" customFormat="false" ht="13.5" hidden="false" customHeight="true" outlineLevel="0" collapsed="false">
      <c r="A288" s="17" t="n">
        <v>44811</v>
      </c>
      <c r="B288" s="18" t="n">
        <v>6150.498</v>
      </c>
      <c r="C288" s="18" t="n">
        <v>0</v>
      </c>
      <c r="D288" s="19" t="n">
        <f aca="false">IF(B287&lt;&gt;"",(B288-(B287+C288))/(B287+C288)*100,0)</f>
        <v>2.94020277745328</v>
      </c>
      <c r="E288" s="20" t="n">
        <f aca="false">1+D288/100</f>
        <v>1.02940202777453</v>
      </c>
      <c r="F288" s="21" t="n">
        <f aca="false">ROUNDUP((PRODUCT($E$8:E288)-1),4)</f>
        <v>0.3216</v>
      </c>
      <c r="G288" s="22" t="n">
        <f aca="false">((1+(ROUNDUP(F288*100,2))/100)^(365.25/(A288-$A$8+1))-1)</f>
        <v>0.43684026852217</v>
      </c>
      <c r="H288" s="5"/>
      <c r="I288" s="5"/>
      <c r="J288" s="5"/>
      <c r="K288" s="5"/>
      <c r="L288" s="5"/>
      <c r="M288" s="5"/>
      <c r="N288" s="5"/>
    </row>
    <row r="289" customFormat="false" ht="13.5" hidden="false" customHeight="true" outlineLevel="0" collapsed="false">
      <c r="A289" s="17" t="n">
        <v>44812</v>
      </c>
      <c r="B289" s="18" t="n">
        <v>6195.582</v>
      </c>
      <c r="C289" s="18" t="n">
        <v>0</v>
      </c>
      <c r="D289" s="19" t="n">
        <f aca="false">IF(B288&lt;&gt;"",(B289-(B288+C289))/(B288+C289)*100,0)</f>
        <v>0.733013814491117</v>
      </c>
      <c r="E289" s="20" t="n">
        <f aca="false">1+D289/100</f>
        <v>1.00733013814491</v>
      </c>
      <c r="F289" s="21" t="n">
        <f aca="false">ROUNDUP((PRODUCT($E$8:E289)-1),4)</f>
        <v>0.3313</v>
      </c>
      <c r="G289" s="22" t="n">
        <f aca="false">((1+(ROUNDUP(F289*100,2))/100)^(365.25/(A289-$A$8+1))-1)</f>
        <v>0.448651010315083</v>
      </c>
      <c r="H289" s="5"/>
      <c r="I289" s="5"/>
      <c r="J289" s="5"/>
      <c r="K289" s="5"/>
      <c r="L289" s="5"/>
      <c r="M289" s="5"/>
      <c r="N289" s="5"/>
    </row>
    <row r="290" customFormat="false" ht="13.5" hidden="false" customHeight="true" outlineLevel="0" collapsed="false">
      <c r="A290" s="17" t="n">
        <v>44813</v>
      </c>
      <c r="B290" s="18" t="n">
        <v>6295.576</v>
      </c>
      <c r="C290" s="18" t="n">
        <v>0</v>
      </c>
      <c r="D290" s="19" t="n">
        <f aca="false">IF(B289&lt;&gt;"",(B290-(B289+C290))/(B289+C290)*100,0)</f>
        <v>1.61395652579533</v>
      </c>
      <c r="E290" s="20" t="n">
        <f aca="false">1+D290/100</f>
        <v>1.01613956525795</v>
      </c>
      <c r="F290" s="21" t="n">
        <f aca="false">ROUNDUP((PRODUCT($E$8:E290)-1),4)</f>
        <v>0.3528</v>
      </c>
      <c r="G290" s="22" t="n">
        <f aca="false">((1+(ROUNDUP(F290*100,2))/100)^(365.25/(A290-$A$8+1))-1)</f>
        <v>0.476980655158485</v>
      </c>
      <c r="H290" s="5"/>
      <c r="I290" s="5"/>
      <c r="J290" s="5"/>
      <c r="K290" s="5"/>
      <c r="L290" s="5"/>
      <c r="M290" s="5"/>
      <c r="N290" s="5"/>
    </row>
    <row r="291" customFormat="false" ht="13.5" hidden="false" customHeight="true" outlineLevel="0" collapsed="false">
      <c r="A291" s="17" t="n">
        <v>44814</v>
      </c>
      <c r="B291" s="18" t="n">
        <v>6295.576</v>
      </c>
      <c r="C291" s="18" t="n">
        <v>0</v>
      </c>
      <c r="D291" s="19" t="n">
        <f aca="false">IF(B290&lt;&gt;"",(B291-(B290+C291))/(B290+C291)*100,0)</f>
        <v>0</v>
      </c>
      <c r="E291" s="20" t="n">
        <f aca="false">1+D291/100</f>
        <v>1</v>
      </c>
      <c r="F291" s="21" t="n">
        <f aca="false">ROUNDUP((PRODUCT($E$8:E291)-1),4)</f>
        <v>0.3528</v>
      </c>
      <c r="G291" s="22" t="n">
        <f aca="false">((1+(ROUNDUP(F291*100,2))/100)^(365.25/(A291-$A$8+1))-1)</f>
        <v>0.474953799561364</v>
      </c>
      <c r="H291" s="5"/>
      <c r="I291" s="5"/>
      <c r="J291" s="5"/>
      <c r="K291" s="5"/>
      <c r="L291" s="5"/>
      <c r="M291" s="5"/>
      <c r="N291" s="5"/>
    </row>
    <row r="292" customFormat="false" ht="13.5" hidden="false" customHeight="true" outlineLevel="0" collapsed="false">
      <c r="A292" s="17" t="n">
        <v>44815</v>
      </c>
      <c r="B292" s="18" t="n">
        <v>6295.576</v>
      </c>
      <c r="C292" s="18" t="n">
        <v>0</v>
      </c>
      <c r="D292" s="19" t="n">
        <f aca="false">IF(B291&lt;&gt;"",(B292-(B291+C292))/(B291+C292)*100,0)</f>
        <v>0</v>
      </c>
      <c r="E292" s="20" t="n">
        <f aca="false">1+D292/100</f>
        <v>1</v>
      </c>
      <c r="F292" s="21" t="n">
        <f aca="false">ROUNDUP((PRODUCT($E$8:E292)-1),4)</f>
        <v>0.3528</v>
      </c>
      <c r="G292" s="22" t="n">
        <f aca="false">((1+(ROUNDUP(F292*100,2))/100)^(365.25/(A292-$A$8+1))-1)</f>
        <v>0.472943919758362</v>
      </c>
      <c r="H292" s="5"/>
      <c r="I292" s="5"/>
      <c r="J292" s="5"/>
      <c r="K292" s="5"/>
      <c r="L292" s="5"/>
      <c r="M292" s="5"/>
      <c r="N292" s="5"/>
    </row>
    <row r="293" customFormat="false" ht="13.5" hidden="false" customHeight="true" outlineLevel="0" collapsed="false">
      <c r="A293" s="17" t="n">
        <v>44816</v>
      </c>
      <c r="B293" s="18" t="n">
        <v>6495.9</v>
      </c>
      <c r="C293" s="18" t="n">
        <v>132.12</v>
      </c>
      <c r="D293" s="19" t="n">
        <f aca="false">IF(B292&lt;&gt;"",(B293-(B292+C293))/(B292+C293)*100,0)</f>
        <v>1.06109560875312</v>
      </c>
      <c r="E293" s="20" t="n">
        <f aca="false">1+D293/100</f>
        <v>1.01061095608753</v>
      </c>
      <c r="F293" s="21" t="n">
        <f aca="false">ROUNDUP((PRODUCT($E$8:E293)-1),4)</f>
        <v>0.3671</v>
      </c>
      <c r="G293" s="22" t="n">
        <f aca="false">((1+(ROUNDUP(F293*100,2))/100)^(365.25/(A293-$A$8+1))-1)</f>
        <v>0.490837323555799</v>
      </c>
      <c r="H293" s="5"/>
      <c r="I293" s="5"/>
      <c r="J293" s="5"/>
      <c r="K293" s="5"/>
      <c r="L293" s="5"/>
      <c r="M293" s="5"/>
      <c r="N293" s="5"/>
    </row>
    <row r="294" customFormat="false" ht="13.5" hidden="false" customHeight="true" outlineLevel="0" collapsed="false">
      <c r="A294" s="17" t="n">
        <v>44817</v>
      </c>
      <c r="B294" s="18" t="n">
        <v>6214.175</v>
      </c>
      <c r="C294" s="18" t="n">
        <v>0</v>
      </c>
      <c r="D294" s="19" t="n">
        <f aca="false">IF(B293&lt;&gt;"",(B294-(B293+C294))/(B293+C294)*100,0)</f>
        <v>-4.3369663941871</v>
      </c>
      <c r="E294" s="20" t="n">
        <f aca="false">1+D294/100</f>
        <v>0.956630336058129</v>
      </c>
      <c r="F294" s="21" t="n">
        <f aca="false">ROUNDUP((PRODUCT($E$8:E294)-1),4)</f>
        <v>0.3078</v>
      </c>
      <c r="G294" s="22" t="n">
        <f aca="false">((1+(ROUNDUP(F294*100,2))/100)^(365.25/(A294-$A$8+1))-1)</f>
        <v>0.407071297746806</v>
      </c>
      <c r="H294" s="5"/>
      <c r="I294" s="5"/>
      <c r="J294" s="5"/>
      <c r="K294" s="5"/>
      <c r="L294" s="5"/>
      <c r="M294" s="5"/>
      <c r="N294" s="5"/>
    </row>
    <row r="295" customFormat="false" ht="13.5" hidden="false" customHeight="true" outlineLevel="0" collapsed="false">
      <c r="A295" s="17" t="n">
        <v>44818</v>
      </c>
      <c r="B295" s="18" t="n">
        <v>6236.595</v>
      </c>
      <c r="C295" s="18" t="n">
        <v>0</v>
      </c>
      <c r="D295" s="19" t="n">
        <f aca="false">IF(B294&lt;&gt;"",(B295-(B294+C295))/(B294+C295)*100,0)</f>
        <v>0.360788037028232</v>
      </c>
      <c r="E295" s="20" t="n">
        <f aca="false">1+D295/100</f>
        <v>1.00360788037028</v>
      </c>
      <c r="F295" s="21" t="n">
        <f aca="false">ROUNDUP((PRODUCT($E$8:E295)-1),4)</f>
        <v>0.3125</v>
      </c>
      <c r="G295" s="22" t="n">
        <f aca="false">((1+(ROUNDUP(F295*100,2))/100)^(365.25/(A295-$A$8+1))-1)</f>
        <v>0.411812400454562</v>
      </c>
      <c r="H295" s="5"/>
      <c r="I295" s="5"/>
      <c r="J295" s="5"/>
      <c r="K295" s="5"/>
      <c r="L295" s="5"/>
      <c r="M295" s="5"/>
      <c r="N295" s="5"/>
    </row>
    <row r="296" customFormat="false" ht="13.5" hidden="false" customHeight="true" outlineLevel="0" collapsed="false">
      <c r="A296" s="17" t="n">
        <v>44819</v>
      </c>
      <c r="B296" s="18" t="n">
        <v>6166.385</v>
      </c>
      <c r="C296" s="18" t="n">
        <v>0</v>
      </c>
      <c r="D296" s="19" t="n">
        <f aca="false">IF(B295&lt;&gt;"",(B296-(B295+C296))/(B295+C296)*100,0)</f>
        <v>-1.12577456127903</v>
      </c>
      <c r="E296" s="20" t="n">
        <f aca="false">1+D296/100</f>
        <v>0.98874225438721</v>
      </c>
      <c r="F296" s="21" t="n">
        <f aca="false">ROUNDUP((PRODUCT($E$8:E296)-1),4)</f>
        <v>0.2978</v>
      </c>
      <c r="G296" s="22" t="n">
        <f aca="false">((1+(ROUNDUP(F296*100,2))/100)^(365.25/(A296-$A$8+1))-1)</f>
        <v>0.390197815770722</v>
      </c>
      <c r="H296" s="5"/>
      <c r="I296" s="5"/>
      <c r="J296" s="5"/>
      <c r="K296" s="5"/>
      <c r="L296" s="5"/>
      <c r="M296" s="5"/>
      <c r="N296" s="5"/>
    </row>
    <row r="297" customFormat="false" ht="13.5" hidden="false" customHeight="true" outlineLevel="0" collapsed="false">
      <c r="A297" s="17" t="n">
        <v>44820</v>
      </c>
      <c r="B297" s="18" t="n">
        <v>6115.645</v>
      </c>
      <c r="C297" s="18" t="n">
        <v>0</v>
      </c>
      <c r="D297" s="19" t="n">
        <f aca="false">IF(B296&lt;&gt;"",(B297-(B296+C297))/(B296+C297)*100,0)</f>
        <v>-0.822848394967211</v>
      </c>
      <c r="E297" s="20" t="n">
        <f aca="false">1+D297/100</f>
        <v>0.991771516050328</v>
      </c>
      <c r="F297" s="21" t="n">
        <f aca="false">ROUNDUP((PRODUCT($E$8:E297)-1),4)</f>
        <v>0.2871</v>
      </c>
      <c r="G297" s="22" t="n">
        <f aca="false">((1+(ROUNDUP(F297*100,2))/100)^(365.25/(A297-$A$8+1))-1)</f>
        <v>0.374215332503259</v>
      </c>
      <c r="H297" s="5"/>
      <c r="I297" s="5"/>
      <c r="J297" s="5"/>
      <c r="K297" s="5"/>
      <c r="L297" s="5"/>
      <c r="M297" s="5"/>
      <c r="N297" s="5"/>
    </row>
    <row r="298" customFormat="false" ht="13.5" hidden="false" customHeight="true" outlineLevel="0" collapsed="false">
      <c r="A298" s="17" t="n">
        <v>44821</v>
      </c>
      <c r="B298" s="18" t="n">
        <v>6157.107</v>
      </c>
      <c r="C298" s="18" t="n">
        <v>41.462</v>
      </c>
      <c r="D298" s="19" t="n">
        <f aca="false">IF(B297&lt;&gt;"",(B298-(B297+C298))/(B297+C298)*100,0)</f>
        <v>0</v>
      </c>
      <c r="E298" s="20" t="n">
        <f aca="false">1+D298/100</f>
        <v>1</v>
      </c>
      <c r="F298" s="21" t="n">
        <f aca="false">ROUNDUP((PRODUCT($E$8:E298)-1),4)</f>
        <v>0.2871</v>
      </c>
      <c r="G298" s="22" t="n">
        <f aca="false">((1+(ROUNDUP(F298*100,2))/100)^(365.25/(A298-$A$8+1))-1)</f>
        <v>0.372714985267342</v>
      </c>
      <c r="H298" s="5"/>
      <c r="I298" s="5"/>
      <c r="J298" s="5"/>
      <c r="K298" s="5"/>
      <c r="L298" s="5"/>
      <c r="M298" s="5"/>
      <c r="N298" s="5"/>
    </row>
    <row r="299" customFormat="false" ht="13.5" hidden="false" customHeight="true" outlineLevel="0" collapsed="false">
      <c r="A299" s="17" t="n">
        <v>44822</v>
      </c>
      <c r="B299" s="18" t="n">
        <v>6157.107</v>
      </c>
      <c r="C299" s="18" t="n">
        <v>0</v>
      </c>
      <c r="D299" s="19" t="n">
        <f aca="false">IF(B298&lt;&gt;"",(B299-(B298+C299))/(B298+C299)*100,0)</f>
        <v>0</v>
      </c>
      <c r="E299" s="20" t="n">
        <f aca="false">1+D299/100</f>
        <v>1</v>
      </c>
      <c r="F299" s="21" t="n">
        <f aca="false">ROUNDUP((PRODUCT($E$8:E299)-1),4)</f>
        <v>0.2871</v>
      </c>
      <c r="G299" s="22" t="n">
        <f aca="false">((1+(ROUNDUP(F299*100,2))/100)^(365.25/(A299-$A$8+1))-1)</f>
        <v>0.371226535651593</v>
      </c>
      <c r="H299" s="5"/>
      <c r="I299" s="5"/>
      <c r="J299" s="5"/>
      <c r="K299" s="5"/>
      <c r="L299" s="5"/>
      <c r="M299" s="5"/>
      <c r="N299" s="5"/>
    </row>
    <row r="300" customFormat="false" ht="13.5" hidden="false" customHeight="true" outlineLevel="0" collapsed="false">
      <c r="A300" s="17" t="n">
        <v>44823</v>
      </c>
      <c r="B300" s="18" t="n">
        <v>6157.107</v>
      </c>
      <c r="C300" s="18" t="n">
        <v>0</v>
      </c>
      <c r="D300" s="19" t="n">
        <f aca="false">IF(B299&lt;&gt;"",(B300-(B299+C300))/(B299+C300)*100,0)</f>
        <v>0</v>
      </c>
      <c r="E300" s="20" t="n">
        <f aca="false">1+D300/100</f>
        <v>1</v>
      </c>
      <c r="F300" s="21" t="n">
        <f aca="false">ROUNDUP((PRODUCT($E$8:E300)-1),4)</f>
        <v>0.2871</v>
      </c>
      <c r="G300" s="22" t="n">
        <f aca="false">((1+(ROUNDUP(F300*100,2))/100)^(365.25/(A300-$A$8+1))-1)</f>
        <v>0.36974984355994</v>
      </c>
      <c r="H300" s="5"/>
      <c r="I300" s="5"/>
      <c r="J300" s="5"/>
      <c r="K300" s="5"/>
      <c r="L300" s="5"/>
      <c r="M300" s="5"/>
      <c r="N300" s="5"/>
    </row>
    <row r="301" customFormat="false" ht="13.5" hidden="false" customHeight="true" outlineLevel="0" collapsed="false">
      <c r="A301" s="17" t="n">
        <v>44824</v>
      </c>
      <c r="B301" s="18" t="n">
        <v>6126.813</v>
      </c>
      <c r="C301" s="18" t="n">
        <v>0</v>
      </c>
      <c r="D301" s="19" t="n">
        <f aca="false">IF(B300&lt;&gt;"",(B301-(B300+C301))/(B300+C301)*100,0)</f>
        <v>-0.49201678645508</v>
      </c>
      <c r="E301" s="20" t="n">
        <f aca="false">1+D301/100</f>
        <v>0.995079832135449</v>
      </c>
      <c r="F301" s="21" t="n">
        <f aca="false">ROUNDUP((PRODUCT($E$8:E301)-1),4)</f>
        <v>0.2808</v>
      </c>
      <c r="G301" s="22" t="n">
        <f aca="false">((1+(ROUNDUP(F301*100,2))/100)^(365.25/(A301-$A$8+1))-1)</f>
        <v>0.359969246216282</v>
      </c>
      <c r="H301" s="5"/>
      <c r="I301" s="5"/>
      <c r="J301" s="5"/>
      <c r="K301" s="5"/>
      <c r="L301" s="5"/>
      <c r="M301" s="5"/>
      <c r="N301" s="5"/>
    </row>
    <row r="302" customFormat="false" ht="13.5" hidden="false" customHeight="true" outlineLevel="0" collapsed="false">
      <c r="A302" s="17" t="n">
        <v>44825</v>
      </c>
      <c r="B302" s="18" t="n">
        <v>6021.675</v>
      </c>
      <c r="C302" s="18" t="n">
        <v>0</v>
      </c>
      <c r="D302" s="19" t="n">
        <f aca="false">IF(B301&lt;&gt;"",(B302-(B301+C302))/(B301+C302)*100,0)</f>
        <v>-1.71603083038442</v>
      </c>
      <c r="E302" s="20" t="n">
        <f aca="false">1+D302/100</f>
        <v>0.982839691696156</v>
      </c>
      <c r="F302" s="21" t="n">
        <f aca="false">ROUNDUP((PRODUCT($E$8:E302)-1),4)</f>
        <v>0.2588</v>
      </c>
      <c r="G302" s="22" t="n">
        <f aca="false">((1+(ROUNDUP(F302*100,2))/100)^(365.25/(A302-$A$8+1))-1)</f>
        <v>0.329719355559495</v>
      </c>
      <c r="H302" s="5"/>
      <c r="I302" s="5"/>
      <c r="J302" s="5"/>
      <c r="K302" s="5"/>
      <c r="L302" s="5"/>
      <c r="M302" s="5"/>
      <c r="N302" s="5"/>
    </row>
    <row r="303" customFormat="false" ht="13.5" hidden="false" customHeight="true" outlineLevel="0" collapsed="false">
      <c r="A303" s="17" t="n">
        <v>44826</v>
      </c>
      <c r="B303" s="18" t="n">
        <v>6024.3</v>
      </c>
      <c r="C303" s="18" t="n">
        <v>0</v>
      </c>
      <c r="D303" s="19" t="n">
        <f aca="false">IF(B302&lt;&gt;"",(B303-(B302+C303))/(B302+C303)*100,0)</f>
        <v>0.0435925220142387</v>
      </c>
      <c r="E303" s="20" t="n">
        <f aca="false">1+D303/100</f>
        <v>1.00043592522014</v>
      </c>
      <c r="F303" s="21" t="n">
        <f aca="false">ROUNDUP((PRODUCT($E$8:E303)-1),4)</f>
        <v>0.2593</v>
      </c>
      <c r="G303" s="22" t="n">
        <f aca="false">((1+(ROUNDUP(F303*100,2))/100)^(365.25/(A303-$A$8+1))-1)</f>
        <v>0.329090950839178</v>
      </c>
      <c r="H303" s="5"/>
      <c r="I303" s="5"/>
      <c r="J303" s="5"/>
      <c r="K303" s="5"/>
      <c r="L303" s="5"/>
      <c r="M303" s="5"/>
      <c r="N303" s="5"/>
    </row>
    <row r="304" customFormat="false" ht="13.5" hidden="false" customHeight="true" outlineLevel="0" collapsed="false">
      <c r="A304" s="17" t="n">
        <v>44827</v>
      </c>
      <c r="B304" s="18" t="n">
        <v>5920.8</v>
      </c>
      <c r="C304" s="18" t="n">
        <v>0</v>
      </c>
      <c r="D304" s="19" t="n">
        <f aca="false">IF(B303&lt;&gt;"",(B304-(B303+C304))/(B303+C304)*100,0)</f>
        <v>-1.71804193018276</v>
      </c>
      <c r="E304" s="20" t="n">
        <f aca="false">1+D304/100</f>
        <v>0.982819580698172</v>
      </c>
      <c r="F304" s="21" t="n">
        <f aca="false">ROUNDUP((PRODUCT($E$8:E304)-1),4)</f>
        <v>0.2377</v>
      </c>
      <c r="G304" s="22" t="n">
        <f aca="false">((1+(ROUNDUP(F304*100,2))/100)^(365.25/(A304-$A$8+1))-1)</f>
        <v>0.299864911779121</v>
      </c>
      <c r="H304" s="5"/>
      <c r="I304" s="5"/>
      <c r="J304" s="5"/>
      <c r="K304" s="5"/>
      <c r="L304" s="5"/>
      <c r="M304" s="5"/>
      <c r="N304" s="5"/>
    </row>
    <row r="305" customFormat="false" ht="13.5" hidden="false" customHeight="true" outlineLevel="0" collapsed="false">
      <c r="A305" s="17" t="n">
        <v>44828</v>
      </c>
      <c r="B305" s="18" t="n">
        <v>5920.8</v>
      </c>
      <c r="C305" s="18" t="n">
        <v>0</v>
      </c>
      <c r="D305" s="19" t="n">
        <f aca="false">IF(B304&lt;&gt;"",(B305-(B304+C305))/(B304+C305)*100,0)</f>
        <v>0</v>
      </c>
      <c r="E305" s="20" t="n">
        <f aca="false">1+D305/100</f>
        <v>1</v>
      </c>
      <c r="F305" s="21" t="n">
        <f aca="false">ROUNDUP((PRODUCT($E$8:E305)-1),4)</f>
        <v>0.2377</v>
      </c>
      <c r="G305" s="22" t="n">
        <f aca="false">((1+(ROUNDUP(F305*100,2))/100)^(365.25/(A305-$A$8+1))-1)</f>
        <v>0.298721445150548</v>
      </c>
      <c r="H305" s="5"/>
      <c r="I305" s="5"/>
      <c r="J305" s="5"/>
      <c r="K305" s="5"/>
      <c r="L305" s="5"/>
      <c r="M305" s="5"/>
      <c r="N305" s="5"/>
    </row>
    <row r="306" customFormat="false" ht="13.5" hidden="false" customHeight="true" outlineLevel="0" collapsed="false">
      <c r="A306" s="17" t="n">
        <v>44829</v>
      </c>
      <c r="B306" s="18" t="n">
        <v>5920.8</v>
      </c>
      <c r="C306" s="18" t="n">
        <v>0</v>
      </c>
      <c r="D306" s="19" t="n">
        <f aca="false">IF(B305&lt;&gt;"",(B306-(B305+C306))/(B305+C306)*100,0)</f>
        <v>0</v>
      </c>
      <c r="E306" s="20" t="n">
        <f aca="false">1+D306/100</f>
        <v>1</v>
      </c>
      <c r="F306" s="21" t="n">
        <f aca="false">ROUNDUP((PRODUCT($E$8:E306)-1),4)</f>
        <v>0.2377</v>
      </c>
      <c r="G306" s="22" t="n">
        <f aca="false">((1+(ROUNDUP(F306*100,2))/100)^(365.25/(A306-$A$8+1))-1)</f>
        <v>0.297586622946153</v>
      </c>
      <c r="H306" s="5"/>
      <c r="I306" s="5"/>
      <c r="J306" s="5"/>
      <c r="K306" s="5"/>
      <c r="L306" s="5"/>
      <c r="M306" s="5"/>
      <c r="N306" s="5"/>
    </row>
    <row r="307" customFormat="false" ht="13.5" hidden="false" customHeight="true" outlineLevel="0" collapsed="false">
      <c r="A307" s="17" t="n">
        <v>44830</v>
      </c>
      <c r="B307" s="18" t="n">
        <v>5857.5</v>
      </c>
      <c r="C307" s="18" t="n">
        <v>0</v>
      </c>
      <c r="D307" s="19" t="n">
        <f aca="false">IF(B306&lt;&gt;"",(B307-(B306+C307))/(B306+C307)*100,0)</f>
        <v>-1.06911228212404</v>
      </c>
      <c r="E307" s="20" t="n">
        <f aca="false">1+D307/100</f>
        <v>0.98930887717876</v>
      </c>
      <c r="F307" s="21" t="n">
        <f aca="false">ROUNDUP((PRODUCT($E$8:E307)-1),4)</f>
        <v>0.2245</v>
      </c>
      <c r="G307" s="22" t="n">
        <f aca="false">((1+(ROUNDUP(F307*100,2))/100)^(365.25/(A307-$A$8+1))-1)</f>
        <v>0.279645949026216</v>
      </c>
      <c r="H307" s="5"/>
      <c r="I307" s="5"/>
      <c r="J307" s="5"/>
      <c r="K307" s="5"/>
      <c r="L307" s="5"/>
      <c r="M307" s="5"/>
      <c r="N307" s="5"/>
    </row>
    <row r="308" customFormat="false" ht="13.5" hidden="false" customHeight="true" outlineLevel="0" collapsed="false">
      <c r="A308" s="17" t="n">
        <v>44831</v>
      </c>
      <c r="B308" s="18" t="n">
        <v>5848.2</v>
      </c>
      <c r="C308" s="18" t="n">
        <v>0</v>
      </c>
      <c r="D308" s="19" t="n">
        <f aca="false">IF(B307&lt;&gt;"",(B308-(B307+C308))/(B307+C308)*100,0)</f>
        <v>-0.158770806658134</v>
      </c>
      <c r="E308" s="20" t="n">
        <f aca="false">1+D308/100</f>
        <v>0.998412291933419</v>
      </c>
      <c r="F308" s="21" t="n">
        <f aca="false">ROUNDUP((PRODUCT($E$8:E308)-1),4)</f>
        <v>0.2225</v>
      </c>
      <c r="G308" s="22" t="n">
        <f aca="false">((1+(ROUNDUP(F308*100,2))/100)^(365.25/(A308-$A$8+1))-1)</f>
        <v>0.276064385734794</v>
      </c>
      <c r="H308" s="5"/>
      <c r="I308" s="5"/>
      <c r="J308" s="5"/>
      <c r="K308" s="5"/>
      <c r="L308" s="5"/>
      <c r="M308" s="5"/>
      <c r="N308" s="5"/>
    </row>
    <row r="309" customFormat="false" ht="13.5" hidden="false" customHeight="true" outlineLevel="0" collapsed="false">
      <c r="A309" s="17" t="n">
        <v>44832</v>
      </c>
      <c r="B309" s="18" t="n">
        <v>5965.5</v>
      </c>
      <c r="C309" s="18" t="n">
        <v>0</v>
      </c>
      <c r="D309" s="19" t="n">
        <f aca="false">IF(B308&lt;&gt;"",(B309-(B308+C309))/(B308+C309)*100,0)</f>
        <v>2.00574535754593</v>
      </c>
      <c r="E309" s="20" t="n">
        <f aca="false">1+D309/100</f>
        <v>1.02005745357546</v>
      </c>
      <c r="F309" s="21" t="n">
        <f aca="false">ROUNDUP((PRODUCT($E$8:E309)-1),4)</f>
        <v>0.247</v>
      </c>
      <c r="G309" s="22" t="n">
        <f aca="false">((1+(ROUNDUP(F309*100,2))/100)^(365.25/(A309-$A$8+1))-1)</f>
        <v>0.306003810729454</v>
      </c>
      <c r="H309" s="5"/>
      <c r="I309" s="5"/>
      <c r="J309" s="5"/>
      <c r="K309" s="5"/>
      <c r="L309" s="5"/>
      <c r="M309" s="5"/>
      <c r="N309" s="5"/>
    </row>
    <row r="310" customFormat="false" ht="13.5" hidden="false" customHeight="true" outlineLevel="0" collapsed="false">
      <c r="A310" s="17" t="n">
        <v>44833</v>
      </c>
      <c r="B310" s="18" t="n">
        <v>5965.5</v>
      </c>
      <c r="C310" s="18" t="n">
        <v>0</v>
      </c>
      <c r="D310" s="19" t="n">
        <f aca="false">IF(B309&lt;&gt;"",(B310-(B309+C310))/(B309+C310)*100,0)</f>
        <v>0</v>
      </c>
      <c r="E310" s="20" t="n">
        <f aca="false">1+D310/100</f>
        <v>1</v>
      </c>
      <c r="F310" s="21" t="n">
        <f aca="false">ROUNDUP((PRODUCT($E$8:E310)-1),4)</f>
        <v>0.247</v>
      </c>
      <c r="G310" s="22" t="n">
        <f aca="false">((1+(ROUNDUP(F310*100,2))/100)^(365.25/(A310-$A$8+1))-1)</f>
        <v>0.304853603391885</v>
      </c>
      <c r="H310" s="5"/>
      <c r="I310" s="5"/>
      <c r="J310" s="5"/>
      <c r="K310" s="5"/>
      <c r="L310" s="5"/>
      <c r="M310" s="5"/>
      <c r="N310" s="5"/>
    </row>
    <row r="311" customFormat="false" ht="13.5" hidden="false" customHeight="true" outlineLevel="0" collapsed="false">
      <c r="A311" s="17" t="n">
        <v>44834</v>
      </c>
      <c r="B311" s="18" t="n">
        <v>5753.4</v>
      </c>
      <c r="C311" s="18" t="n">
        <v>0</v>
      </c>
      <c r="D311" s="19" t="n">
        <f aca="false">IF(B310&lt;&gt;"",(B311-(B310+C311))/(B310+C311)*100,0)</f>
        <v>-3.5554438018607</v>
      </c>
      <c r="E311" s="20" t="n">
        <f aca="false">1+D311/100</f>
        <v>0.964445561981393</v>
      </c>
      <c r="F311" s="21" t="n">
        <f aca="false">ROUNDUP((PRODUCT($E$8:E311)-1),4)</f>
        <v>0.2027</v>
      </c>
      <c r="G311" s="22" t="n">
        <f aca="false">((1+(ROUNDUP(F311*100,2))/100)^(365.25/(A311-$A$8+1))-1)</f>
        <v>0.248266820952335</v>
      </c>
      <c r="H311" s="5"/>
      <c r="I311" s="5"/>
      <c r="J311" s="5"/>
      <c r="K311" s="5"/>
      <c r="L311" s="5"/>
      <c r="M311" s="5"/>
      <c r="N311" s="5"/>
    </row>
    <row r="312" customFormat="false" ht="13.5" hidden="false" customHeight="true" outlineLevel="0" collapsed="false">
      <c r="A312" s="17" t="n">
        <v>44835</v>
      </c>
      <c r="B312" s="18" t="n">
        <v>5753.4</v>
      </c>
      <c r="C312" s="18" t="n">
        <v>0</v>
      </c>
      <c r="D312" s="19" t="n">
        <f aca="false">IF(B311&lt;&gt;"",(B312-(B311+C312))/(B311+C312)*100,0)</f>
        <v>0</v>
      </c>
      <c r="E312" s="20" t="n">
        <f aca="false">1+D312/100</f>
        <v>1</v>
      </c>
      <c r="F312" s="21" t="n">
        <f aca="false">ROUNDUP((PRODUCT($E$8:E312)-1),4)</f>
        <v>0.2027</v>
      </c>
      <c r="G312" s="22" t="n">
        <f aca="false">((1+(ROUNDUP(F312*100,2))/100)^(365.25/(A312-$A$8+1))-1)</f>
        <v>0.247359574694546</v>
      </c>
      <c r="H312" s="5"/>
      <c r="I312" s="5"/>
      <c r="J312" s="5"/>
      <c r="K312" s="5"/>
      <c r="L312" s="5"/>
      <c r="M312" s="5"/>
      <c r="N312" s="5"/>
    </row>
    <row r="313" customFormat="false" ht="13.5" hidden="false" customHeight="true" outlineLevel="0" collapsed="false">
      <c r="A313" s="17" t="n">
        <v>44836</v>
      </c>
      <c r="B313" s="18" t="n">
        <v>5983.536</v>
      </c>
      <c r="C313" s="18" t="n">
        <v>230.136</v>
      </c>
      <c r="D313" s="19" t="n">
        <f aca="false">IF(B312&lt;&gt;"",(B313-(B312+C313))/(B312+C313)*100,0)</f>
        <v>0</v>
      </c>
      <c r="E313" s="20" t="n">
        <f aca="false">1+D313/100</f>
        <v>1</v>
      </c>
      <c r="F313" s="21" t="n">
        <f aca="false">ROUNDUP((PRODUCT($E$8:E313)-1),4)</f>
        <v>0.2027</v>
      </c>
      <c r="G313" s="22" t="n">
        <f aca="false">((1+(ROUNDUP(F313*100,2))/100)^(365.25/(A313-$A$8+1))-1)</f>
        <v>0.246458911092253</v>
      </c>
      <c r="H313" s="5"/>
      <c r="I313" s="5"/>
      <c r="J313" s="5"/>
      <c r="K313" s="5"/>
      <c r="L313" s="5"/>
      <c r="M313" s="5"/>
      <c r="N313" s="5"/>
    </row>
    <row r="314" customFormat="false" ht="13.5" hidden="false" customHeight="true" outlineLevel="0" collapsed="false">
      <c r="A314" s="17" t="n">
        <v>44837</v>
      </c>
      <c r="B314" s="18" t="n">
        <v>5983.536</v>
      </c>
      <c r="C314" s="18" t="n">
        <v>0</v>
      </c>
      <c r="D314" s="19" t="n">
        <f aca="false">IF(B313&lt;&gt;"",(B314-(B313+C314))/(B313+C314)*100,0)</f>
        <v>0</v>
      </c>
      <c r="E314" s="20" t="n">
        <f aca="false">1+D314/100</f>
        <v>1</v>
      </c>
      <c r="F314" s="21" t="n">
        <f aca="false">ROUNDUP((PRODUCT($E$8:E314)-1),4)</f>
        <v>0.2027</v>
      </c>
      <c r="G314" s="22" t="n">
        <f aca="false">((1+(ROUNDUP(F314*100,2))/100)^(365.25/(A314-$A$8+1))-1)</f>
        <v>0.245564758994739</v>
      </c>
      <c r="H314" s="5"/>
      <c r="I314" s="5"/>
      <c r="J314" s="5"/>
      <c r="K314" s="5"/>
      <c r="L314" s="5"/>
      <c r="M314" s="5"/>
      <c r="N314" s="5"/>
    </row>
    <row r="315" customFormat="false" ht="13.5" hidden="false" customHeight="true" outlineLevel="0" collapsed="false">
      <c r="A315" s="17" t="n">
        <v>44838</v>
      </c>
      <c r="B315" s="18" t="n">
        <v>6331.416</v>
      </c>
      <c r="C315" s="18" t="n">
        <v>0</v>
      </c>
      <c r="D315" s="19" t="n">
        <f aca="false">IF(B314&lt;&gt;"",(B315-(B314+C315))/(B314+C315)*100,0)</f>
        <v>5.8139534883721</v>
      </c>
      <c r="E315" s="20" t="n">
        <f aca="false">1+D315/100</f>
        <v>1.05813953488372</v>
      </c>
      <c r="F315" s="21" t="n">
        <f aca="false">ROUNDUP((PRODUCT($E$8:E315)-1),4)</f>
        <v>0.2726</v>
      </c>
      <c r="G315" s="22" t="n">
        <f aca="false">((1+(ROUNDUP(F315*100,2))/100)^(365.25/(A315-$A$8+1))-1)</f>
        <v>0.330919227547489</v>
      </c>
      <c r="H315" s="5"/>
      <c r="I315" s="5"/>
      <c r="J315" s="5"/>
      <c r="K315" s="5"/>
      <c r="L315" s="5"/>
      <c r="M315" s="5"/>
      <c r="N315" s="5"/>
    </row>
    <row r="316" customFormat="false" ht="13.5" hidden="false" customHeight="true" outlineLevel="0" collapsed="false">
      <c r="A316" s="17" t="n">
        <v>44839</v>
      </c>
      <c r="B316" s="18" t="n">
        <v>6318.936</v>
      </c>
      <c r="C316" s="18" t="n">
        <v>0</v>
      </c>
      <c r="D316" s="19" t="n">
        <f aca="false">IF(B315&lt;&gt;"",(B316-(B315+C316))/(B315+C316)*100,0)</f>
        <v>-0.197112304735631</v>
      </c>
      <c r="E316" s="20" t="n">
        <f aca="false">1+D316/100</f>
        <v>0.998028876952644</v>
      </c>
      <c r="F316" s="21" t="n">
        <f aca="false">ROUNDUP((PRODUCT($E$8:E316)-1),4)</f>
        <v>0.2701</v>
      </c>
      <c r="G316" s="22" t="n">
        <f aca="false">((1+(ROUNDUP(F316*100,2))/100)^(365.25/(A316-$A$8+1))-1)</f>
        <v>0.32660139388113</v>
      </c>
      <c r="H316" s="5"/>
      <c r="I316" s="5"/>
      <c r="J316" s="5"/>
      <c r="K316" s="5"/>
      <c r="L316" s="5"/>
      <c r="M316" s="5"/>
      <c r="N316" s="5"/>
    </row>
    <row r="317" customFormat="false" ht="13.5" hidden="false" customHeight="true" outlineLevel="0" collapsed="false">
      <c r="A317" s="17" t="n">
        <v>44840</v>
      </c>
      <c r="B317" s="18" t="n">
        <v>6257.16</v>
      </c>
      <c r="C317" s="18" t="n">
        <v>0</v>
      </c>
      <c r="D317" s="19" t="n">
        <f aca="false">IF(B316&lt;&gt;"",(B317-(B316+C317))/(B316+C317)*100,0)</f>
        <v>-0.977632943267662</v>
      </c>
      <c r="E317" s="20" t="n">
        <f aca="false">1+D317/100</f>
        <v>0.990223670567323</v>
      </c>
      <c r="F317" s="21" t="n">
        <f aca="false">ROUNDUP((PRODUCT($E$8:E317)-1),4)</f>
        <v>0.2577</v>
      </c>
      <c r="G317" s="22" t="n">
        <f aca="false">((1+(ROUNDUP(F317*100,2))/100)^(365.25/(A317-$A$8+1))-1)</f>
        <v>0.310159779430295</v>
      </c>
      <c r="H317" s="5"/>
      <c r="I317" s="5"/>
      <c r="J317" s="5"/>
      <c r="K317" s="5"/>
      <c r="L317" s="5"/>
      <c r="M317" s="5"/>
      <c r="N317" s="5"/>
    </row>
    <row r="318" customFormat="false" ht="13.5" hidden="false" customHeight="true" outlineLevel="0" collapsed="false">
      <c r="A318" s="17" t="n">
        <v>44841</v>
      </c>
      <c r="B318" s="18" t="n">
        <v>6134.31</v>
      </c>
      <c r="C318" s="18" t="n">
        <v>0</v>
      </c>
      <c r="D318" s="19" t="n">
        <f aca="false">IF(B317&lt;&gt;"",(B318-(B317+C318))/(B317+C318)*100,0)</f>
        <v>-1.96335078534031</v>
      </c>
      <c r="E318" s="20" t="n">
        <f aca="false">1+D318/100</f>
        <v>0.980366492146597</v>
      </c>
      <c r="F318" s="21" t="n">
        <f aca="false">ROUNDUP((PRODUCT($E$8:E318)-1),4)</f>
        <v>0.233</v>
      </c>
      <c r="G318" s="22" t="n">
        <f aca="false">((1+(ROUNDUP(F318*100,2))/100)^(365.25/(A318-$A$8+1))-1)</f>
        <v>0.278881868029833</v>
      </c>
      <c r="H318" s="5"/>
      <c r="I318" s="5"/>
      <c r="J318" s="5"/>
      <c r="K318" s="5"/>
      <c r="L318" s="5"/>
      <c r="M318" s="5"/>
      <c r="N318" s="5"/>
    </row>
    <row r="319" customFormat="false" ht="13.5" hidden="false" customHeight="true" outlineLevel="0" collapsed="false">
      <c r="A319" s="17" t="n">
        <v>44842</v>
      </c>
      <c r="B319" s="18" t="n">
        <v>6134.31</v>
      </c>
      <c r="C319" s="18" t="n">
        <v>0</v>
      </c>
      <c r="D319" s="19" t="n">
        <f aca="false">IF(B318&lt;&gt;"",(B319-(B318+C319))/(B318+C319)*100,0)</f>
        <v>0</v>
      </c>
      <c r="E319" s="20" t="n">
        <f aca="false">1+D319/100</f>
        <v>1</v>
      </c>
      <c r="F319" s="21" t="n">
        <f aca="false">ROUNDUP((PRODUCT($E$8:E319)-1),4)</f>
        <v>0.233</v>
      </c>
      <c r="G319" s="22" t="n">
        <f aca="false">((1+(ROUNDUP(F319*100,2))/100)^(365.25/(A319-$A$8+1))-1)</f>
        <v>0.277873972985785</v>
      </c>
      <c r="H319" s="5"/>
      <c r="I319" s="5"/>
      <c r="J319" s="5"/>
      <c r="K319" s="5"/>
      <c r="L319" s="5"/>
      <c r="M319" s="5"/>
      <c r="N319" s="5"/>
    </row>
    <row r="320" customFormat="false" ht="13.5" hidden="false" customHeight="true" outlineLevel="0" collapsed="false">
      <c r="A320" s="17" t="n">
        <v>44843</v>
      </c>
      <c r="B320" s="18" t="n">
        <v>6134.31</v>
      </c>
      <c r="C320" s="18" t="n">
        <v>0</v>
      </c>
      <c r="D320" s="19" t="n">
        <f aca="false">IF(B319&lt;&gt;"",(B320-(B319+C320))/(B319+C320)*100,0)</f>
        <v>0</v>
      </c>
      <c r="E320" s="20" t="n">
        <f aca="false">1+D320/100</f>
        <v>1</v>
      </c>
      <c r="F320" s="21" t="n">
        <f aca="false">ROUNDUP((PRODUCT($E$8:E320)-1),4)</f>
        <v>0.233</v>
      </c>
      <c r="G320" s="22" t="n">
        <f aca="false">((1+(ROUNDUP(F320*100,2))/100)^(365.25/(A320-$A$8+1))-1)</f>
        <v>0.276873304898405</v>
      </c>
      <c r="H320" s="5"/>
      <c r="I320" s="5"/>
      <c r="J320" s="5"/>
      <c r="K320" s="5"/>
      <c r="L320" s="5"/>
      <c r="M320" s="5"/>
      <c r="N320" s="5"/>
    </row>
    <row r="321" customFormat="false" ht="13.5" hidden="false" customHeight="true" outlineLevel="0" collapsed="false">
      <c r="A321" s="17" t="n">
        <v>44844</v>
      </c>
      <c r="B321" s="18" t="n">
        <v>6082.65</v>
      </c>
      <c r="C321" s="18" t="n">
        <v>0</v>
      </c>
      <c r="D321" s="19" t="n">
        <f aca="false">IF(B320&lt;&gt;"",(B321-(B320+C321))/(B320+C321)*100,0)</f>
        <v>-0.84214850569992</v>
      </c>
      <c r="E321" s="20" t="n">
        <f aca="false">1+D321/100</f>
        <v>0.991578514943001</v>
      </c>
      <c r="F321" s="21" t="n">
        <f aca="false">ROUNDUP((PRODUCT($E$8:E321)-1),4)</f>
        <v>0.2226</v>
      </c>
      <c r="G321" s="22" t="n">
        <f aca="false">((1+(ROUNDUP(F321*100,2))/100)^(365.25/(A321-$A$8+1))-1)</f>
        <v>0.263370260922798</v>
      </c>
      <c r="H321" s="5"/>
      <c r="I321" s="5"/>
      <c r="J321" s="5"/>
      <c r="K321" s="5"/>
      <c r="L321" s="5"/>
      <c r="M321" s="5"/>
      <c r="N321" s="5"/>
    </row>
    <row r="322" customFormat="false" ht="13.5" hidden="false" customHeight="true" outlineLevel="0" collapsed="false">
      <c r="A322" s="17" t="n">
        <v>44845</v>
      </c>
      <c r="B322" s="18" t="n">
        <v>6039.81</v>
      </c>
      <c r="C322" s="18" t="n">
        <v>0</v>
      </c>
      <c r="D322" s="19" t="n">
        <f aca="false">IF(B321&lt;&gt;"",(B322-(B321+C322))/(B321+C322)*100,0)</f>
        <v>-0.704298291040914</v>
      </c>
      <c r="E322" s="20" t="n">
        <f aca="false">1+D322/100</f>
        <v>0.992957017089591</v>
      </c>
      <c r="F322" s="21" t="n">
        <f aca="false">ROUNDUP((PRODUCT($E$8:E322)-1),4)</f>
        <v>0.214</v>
      </c>
      <c r="G322" s="22" t="n">
        <f aca="false">((1+(ROUNDUP(F322*100,2))/100)^(365.25/(A322-$A$8+1))-1)</f>
        <v>0.252141969316815</v>
      </c>
      <c r="H322" s="5"/>
      <c r="I322" s="5"/>
      <c r="J322" s="5"/>
      <c r="K322" s="5"/>
      <c r="L322" s="5"/>
      <c r="M322" s="5"/>
      <c r="N322" s="5"/>
    </row>
    <row r="323" customFormat="false" ht="13.5" hidden="false" customHeight="true" outlineLevel="0" collapsed="false">
      <c r="A323" s="17" t="n">
        <v>44846</v>
      </c>
      <c r="B323" s="18" t="n">
        <v>6137.199</v>
      </c>
      <c r="C323" s="18" t="n">
        <v>114.714</v>
      </c>
      <c r="D323" s="19" t="n">
        <f aca="false">IF(B322&lt;&gt;"",(B323-(B322+C323))/(B322+C323)*100,0)</f>
        <v>-0.281500242748258</v>
      </c>
      <c r="E323" s="20" t="n">
        <f aca="false">1+D323/100</f>
        <v>0.997184997572517</v>
      </c>
      <c r="F323" s="21" t="n">
        <f aca="false">ROUNDUP((PRODUCT($E$8:E323)-1),4)</f>
        <v>0.2106</v>
      </c>
      <c r="G323" s="22" t="n">
        <f aca="false">((1+(ROUNDUP(F323*100,2))/100)^(365.25/(A323-$A$8+1))-1)</f>
        <v>0.247201692842468</v>
      </c>
      <c r="H323" s="5"/>
      <c r="I323" s="5"/>
      <c r="J323" s="5"/>
      <c r="K323" s="5"/>
      <c r="L323" s="5"/>
      <c r="M323" s="5"/>
      <c r="N323" s="5"/>
    </row>
    <row r="324" customFormat="false" ht="13.5" hidden="false" customHeight="true" outlineLevel="0" collapsed="false">
      <c r="A324" s="17" t="n">
        <v>44847</v>
      </c>
      <c r="B324" s="18" t="n">
        <v>6291.279</v>
      </c>
      <c r="C324" s="18" t="n">
        <v>0</v>
      </c>
      <c r="D324" s="19" t="n">
        <f aca="false">IF(B323&lt;&gt;"",(B324-(B323+C324))/(B323+C324)*100,0)</f>
        <v>2.5105915581359</v>
      </c>
      <c r="E324" s="20" t="n">
        <f aca="false">1+D324/100</f>
        <v>1.02510591558136</v>
      </c>
      <c r="F324" s="21" t="n">
        <f aca="false">ROUNDUP((PRODUCT($E$8:E324)-1),4)</f>
        <v>0.241</v>
      </c>
      <c r="G324" s="22" t="n">
        <f aca="false">((1+(ROUNDUP(F324*100,2))/100)^(365.25/(A324-$A$8+1))-1)</f>
        <v>0.282462325242108</v>
      </c>
      <c r="H324" s="5"/>
      <c r="I324" s="5"/>
      <c r="J324" s="5"/>
      <c r="K324" s="5"/>
      <c r="L324" s="5"/>
      <c r="M324" s="5"/>
      <c r="N324" s="5"/>
    </row>
    <row r="325" customFormat="false" ht="13.5" hidden="false" customHeight="true" outlineLevel="0" collapsed="false">
      <c r="A325" s="17" t="n">
        <v>44848</v>
      </c>
      <c r="B325" s="18" t="n">
        <v>6139.446</v>
      </c>
      <c r="C325" s="18" t="n">
        <v>0</v>
      </c>
      <c r="D325" s="19" t="n">
        <f aca="false">IF(B324&lt;&gt;"",(B325-(B324+C325))/(B324+C325)*100,0)</f>
        <v>-2.41338843818562</v>
      </c>
      <c r="E325" s="20" t="n">
        <f aca="false">1+D325/100</f>
        <v>0.975866115618144</v>
      </c>
      <c r="F325" s="21" t="n">
        <f aca="false">ROUNDUP((PRODUCT($E$8:E325)-1),4)</f>
        <v>0.211</v>
      </c>
      <c r="G325" s="22" t="n">
        <f aca="false">((1+(ROUNDUP(F325*100,2))/100)^(365.25/(A325-$A$8+1))-1)</f>
        <v>0.245942808769971</v>
      </c>
      <c r="H325" s="5"/>
      <c r="I325" s="5"/>
      <c r="J325" s="5"/>
      <c r="K325" s="5"/>
      <c r="L325" s="5"/>
      <c r="M325" s="5"/>
      <c r="N325" s="5"/>
    </row>
    <row r="326" customFormat="false" ht="13.5" hidden="false" customHeight="true" outlineLevel="0" collapsed="false">
      <c r="A326" s="17" t="n">
        <v>44849</v>
      </c>
      <c r="B326" s="18" t="n">
        <v>6139.446</v>
      </c>
      <c r="C326" s="18" t="n">
        <v>0</v>
      </c>
      <c r="D326" s="19" t="n">
        <f aca="false">IF(B325&lt;&gt;"",(B326-(B325+C326))/(B325+C326)*100,0)</f>
        <v>0</v>
      </c>
      <c r="E326" s="20" t="n">
        <f aca="false">1+D326/100</f>
        <v>1</v>
      </c>
      <c r="F326" s="21" t="n">
        <f aca="false">ROUNDUP((PRODUCT($E$8:E326)-1),4)</f>
        <v>0.211</v>
      </c>
      <c r="G326" s="22" t="n">
        <f aca="false">((1+(ROUNDUP(F326*100,2))/100)^(365.25/(A326-$A$8+1))-1)</f>
        <v>0.245084253605284</v>
      </c>
      <c r="H326" s="5"/>
      <c r="I326" s="5"/>
      <c r="J326" s="5"/>
      <c r="K326" s="5"/>
      <c r="L326" s="5"/>
      <c r="M326" s="5"/>
      <c r="N326" s="5"/>
    </row>
    <row r="327" customFormat="false" ht="13.5" hidden="false" customHeight="true" outlineLevel="0" collapsed="false">
      <c r="A327" s="17" t="n">
        <v>44850</v>
      </c>
      <c r="B327" s="18" t="n">
        <v>6139.446</v>
      </c>
      <c r="C327" s="18" t="n">
        <v>0</v>
      </c>
      <c r="D327" s="19" t="n">
        <f aca="false">IF(B326&lt;&gt;"",(B327-(B326+C327))/(B326+C327)*100,0)</f>
        <v>0</v>
      </c>
      <c r="E327" s="20" t="n">
        <f aca="false">1+D327/100</f>
        <v>1</v>
      </c>
      <c r="F327" s="21" t="n">
        <f aca="false">ROUNDUP((PRODUCT($E$8:E327)-1),4)</f>
        <v>0.211</v>
      </c>
      <c r="G327" s="22" t="n">
        <f aca="false">((1+(ROUNDUP(F327*100,2))/100)^(365.25/(A327-$A$8+1))-1)</f>
        <v>0.244231650490202</v>
      </c>
      <c r="H327" s="5"/>
      <c r="I327" s="5"/>
      <c r="J327" s="5"/>
      <c r="K327" s="5"/>
      <c r="L327" s="5"/>
      <c r="M327" s="5"/>
      <c r="N327" s="5"/>
    </row>
    <row r="328" customFormat="false" ht="13.5" hidden="false" customHeight="true" outlineLevel="0" collapsed="false">
      <c r="A328" s="17" t="n">
        <v>44851</v>
      </c>
      <c r="B328" s="18" t="n">
        <v>6346.304</v>
      </c>
      <c r="C328" s="18" t="n">
        <v>39.296</v>
      </c>
      <c r="D328" s="19" t="n">
        <f aca="false">IF(B327&lt;&gt;"",(B328-(B327+C328))/(B327+C328)*100,0)</f>
        <v>2.7119112596059</v>
      </c>
      <c r="E328" s="20" t="n">
        <f aca="false">1+D328/100</f>
        <v>1.02711911259606</v>
      </c>
      <c r="F328" s="21" t="n">
        <f aca="false">ROUNDUP((PRODUCT($E$8:E328)-1),4)</f>
        <v>0.2439</v>
      </c>
      <c r="G328" s="22" t="n">
        <f aca="false">((1+(ROUNDUP(F328*100,2))/100)^(365.25/(A328-$A$8+1))-1)</f>
        <v>0.281892742756537</v>
      </c>
      <c r="H328" s="5"/>
      <c r="I328" s="5"/>
      <c r="J328" s="5"/>
      <c r="K328" s="5"/>
      <c r="L328" s="5"/>
      <c r="M328" s="5"/>
      <c r="N328" s="5"/>
    </row>
    <row r="329" customFormat="false" ht="13.5" hidden="false" customHeight="true" outlineLevel="0" collapsed="false">
      <c r="A329" s="17" t="n">
        <v>44852</v>
      </c>
      <c r="B329" s="18" t="n">
        <v>6418.01</v>
      </c>
      <c r="C329" s="18" t="n">
        <v>0</v>
      </c>
      <c r="D329" s="19" t="n">
        <f aca="false">IF(B328&lt;&gt;"",(B329-(B328+C329))/(B328+C329)*100,0)</f>
        <v>1.12988599348534</v>
      </c>
      <c r="E329" s="20" t="n">
        <f aca="false">1+D329/100</f>
        <v>1.01129885993485</v>
      </c>
      <c r="F329" s="21" t="n">
        <f aca="false">ROUNDUP((PRODUCT($E$8:E329)-1),4)</f>
        <v>0.2579</v>
      </c>
      <c r="G329" s="22" t="n">
        <f aca="false">((1+(ROUNDUP(F329*100,2))/100)^(365.25/(A329-$A$8+1))-1)</f>
        <v>0.297269661875472</v>
      </c>
      <c r="H329" s="5"/>
      <c r="I329" s="5"/>
      <c r="J329" s="5"/>
      <c r="K329" s="5"/>
      <c r="L329" s="5"/>
      <c r="M329" s="5"/>
      <c r="N329" s="5"/>
    </row>
    <row r="330" customFormat="false" ht="13.5" hidden="false" customHeight="true" outlineLevel="0" collapsed="false">
      <c r="A330" s="17" t="n">
        <v>44853</v>
      </c>
      <c r="B330" s="18" t="n">
        <v>6370.206</v>
      </c>
      <c r="C330" s="18" t="n">
        <v>0</v>
      </c>
      <c r="D330" s="19" t="n">
        <f aca="false">IF(B329&lt;&gt;"",(B330-(B329+C330))/(B329+C330)*100,0)</f>
        <v>-0.74484146955209</v>
      </c>
      <c r="E330" s="20" t="n">
        <f aca="false">1+D330/100</f>
        <v>0.992551585304479</v>
      </c>
      <c r="F330" s="21" t="n">
        <f aca="false">ROUNDUP((PRODUCT($E$8:E330)-1),4)</f>
        <v>0.2486</v>
      </c>
      <c r="G330" s="22" t="n">
        <f aca="false">((1+(ROUNDUP(F330*100,2))/100)^(365.25/(A330-$A$8+1))-1)</f>
        <v>0.285393146146247</v>
      </c>
      <c r="H330" s="5"/>
      <c r="I330" s="5"/>
      <c r="J330" s="5"/>
      <c r="K330" s="5"/>
      <c r="L330" s="5"/>
      <c r="M330" s="5"/>
      <c r="N330" s="5"/>
    </row>
    <row r="331" customFormat="false" ht="13.5" hidden="false" customHeight="true" outlineLevel="0" collapsed="false">
      <c r="A331" s="17" t="n">
        <v>44854</v>
      </c>
      <c r="B331" s="18" t="n">
        <v>6321.756</v>
      </c>
      <c r="C331" s="18" t="n">
        <v>0</v>
      </c>
      <c r="D331" s="19" t="n">
        <f aca="false">IF(B330&lt;&gt;"",(B331-(B330+C331))/(B330+C331)*100,0)</f>
        <v>-0.760571950106491</v>
      </c>
      <c r="E331" s="20" t="n">
        <f aca="false">1+D331/100</f>
        <v>0.992394280498935</v>
      </c>
      <c r="F331" s="21" t="n">
        <f aca="false">ROUNDUP((PRODUCT($E$8:E331)-1),4)</f>
        <v>0.2391</v>
      </c>
      <c r="G331" s="22" t="n">
        <f aca="false">((1+(ROUNDUP(F331*100,2))/100)^(365.25/(A331-$A$8+1))-1)</f>
        <v>0.273386307248491</v>
      </c>
      <c r="H331" s="5"/>
      <c r="I331" s="5"/>
      <c r="J331" s="5"/>
      <c r="K331" s="5"/>
      <c r="L331" s="5"/>
      <c r="M331" s="5"/>
      <c r="N331" s="5"/>
    </row>
    <row r="332" customFormat="false" ht="13.5" hidden="false" customHeight="true" outlineLevel="0" collapsed="false">
      <c r="A332" s="17" t="n">
        <v>44855</v>
      </c>
      <c r="B332" s="18" t="n">
        <v>6469.044</v>
      </c>
      <c r="C332" s="18" t="n">
        <v>0</v>
      </c>
      <c r="D332" s="19" t="n">
        <f aca="false">IF(B331&lt;&gt;"",(B332-(B331+C332))/(B331+C332)*100,0)</f>
        <v>2.3298589822195</v>
      </c>
      <c r="E332" s="20" t="n">
        <f aca="false">1+D332/100</f>
        <v>1.0232985898222</v>
      </c>
      <c r="F332" s="21" t="n">
        <f aca="false">ROUNDUP((PRODUCT($E$8:E332)-1),4)</f>
        <v>0.2679</v>
      </c>
      <c r="G332" s="22" t="n">
        <f aca="false">((1+(ROUNDUP(F332*100,2))/100)^(365.25/(A332-$A$8+1))-1)</f>
        <v>0.305724890106036</v>
      </c>
      <c r="H332" s="5"/>
      <c r="I332" s="5"/>
      <c r="J332" s="5"/>
      <c r="K332" s="5"/>
      <c r="L332" s="5"/>
      <c r="M332" s="5"/>
      <c r="N332" s="5"/>
    </row>
    <row r="333" customFormat="false" ht="13.5" hidden="false" customHeight="true" outlineLevel="0" collapsed="false">
      <c r="A333" s="17" t="n">
        <v>44856</v>
      </c>
      <c r="B333" s="18" t="n">
        <v>6529.128</v>
      </c>
      <c r="C333" s="18" t="n">
        <v>0</v>
      </c>
      <c r="D333" s="19" t="n">
        <f aca="false">IF(B332&lt;&gt;"",(B333-(B332+C333))/(B332+C333)*100,0)</f>
        <v>0.92879256965944</v>
      </c>
      <c r="E333" s="20" t="n">
        <f aca="false">1+D333/100</f>
        <v>1.00928792569659</v>
      </c>
      <c r="F333" s="21" t="n">
        <f aca="false">ROUNDUP((PRODUCT($E$8:E333)-1),4)</f>
        <v>0.2797</v>
      </c>
      <c r="G333" s="22" t="n">
        <f aca="false">((1+(ROUNDUP(F333*100,2))/100)^(365.25/(A333-$A$8+1))-1)</f>
        <v>0.318268461891405</v>
      </c>
      <c r="H333" s="5"/>
      <c r="I333" s="5"/>
      <c r="J333" s="5"/>
      <c r="K333" s="5"/>
      <c r="L333" s="5"/>
      <c r="M333" s="5"/>
      <c r="N333" s="5"/>
    </row>
    <row r="334" customFormat="false" ht="13.5" hidden="false" customHeight="true" outlineLevel="0" collapsed="false">
      <c r="A334" s="17" t="n">
        <v>44857</v>
      </c>
      <c r="B334" s="18" t="n">
        <v>6529.128</v>
      </c>
      <c r="C334" s="18" t="n">
        <v>0</v>
      </c>
      <c r="D334" s="19" t="n">
        <f aca="false">IF(B333&lt;&gt;"",(B334-(B333+C334))/(B333+C334)*100,0)</f>
        <v>0</v>
      </c>
      <c r="E334" s="20" t="n">
        <f aca="false">1+D334/100</f>
        <v>1</v>
      </c>
      <c r="F334" s="21" t="n">
        <f aca="false">ROUNDUP((PRODUCT($E$8:E334)-1),4)</f>
        <v>0.2797</v>
      </c>
      <c r="G334" s="22" t="n">
        <f aca="false">((1+(ROUNDUP(F334*100,2))/100)^(365.25/(A334-$A$8+1))-1)</f>
        <v>0.317154979015272</v>
      </c>
      <c r="H334" s="5"/>
      <c r="I334" s="5"/>
      <c r="J334" s="5"/>
      <c r="K334" s="5"/>
      <c r="L334" s="5"/>
      <c r="M334" s="5"/>
      <c r="N334" s="5"/>
    </row>
    <row r="335" customFormat="false" ht="13.5" hidden="false" customHeight="true" outlineLevel="0" collapsed="false">
      <c r="A335" s="17" t="n">
        <v>44858</v>
      </c>
      <c r="B335" s="18" t="n">
        <v>6601.826</v>
      </c>
      <c r="C335" s="18" t="n">
        <v>0</v>
      </c>
      <c r="D335" s="19" t="n">
        <f aca="false">IF(B334&lt;&gt;"",(B335-(B334+C335))/(B334+C335)*100,0)</f>
        <v>1.11344118234472</v>
      </c>
      <c r="E335" s="20" t="n">
        <f aca="false">1+D335/100</f>
        <v>1.01113441182345</v>
      </c>
      <c r="F335" s="21" t="n">
        <f aca="false">ROUNDUP((PRODUCT($E$8:E335)-1),4)</f>
        <v>0.294</v>
      </c>
      <c r="G335" s="22" t="n">
        <f aca="false">((1+(ROUNDUP(F335*100,2))/100)^(365.25/(A335-$A$8+1))-1)</f>
        <v>0.332435897090708</v>
      </c>
      <c r="H335" s="5"/>
      <c r="I335" s="5"/>
      <c r="J335" s="5"/>
      <c r="K335" s="5"/>
      <c r="L335" s="5"/>
      <c r="M335" s="5"/>
      <c r="N335" s="5"/>
    </row>
    <row r="336" customFormat="false" ht="13.5" hidden="false" customHeight="true" outlineLevel="0" collapsed="false">
      <c r="A336" s="17" t="n">
        <v>44859</v>
      </c>
      <c r="B336" s="18" t="n">
        <v>6715.274</v>
      </c>
      <c r="C336" s="18" t="n">
        <v>0</v>
      </c>
      <c r="D336" s="19" t="n">
        <f aca="false">IF(B335&lt;&gt;"",(B336-(B335+C336))/(B335+C336)*100,0)</f>
        <v>1.71843365759716</v>
      </c>
      <c r="E336" s="20" t="n">
        <f aca="false">1+D336/100</f>
        <v>1.01718433657597</v>
      </c>
      <c r="F336" s="21" t="n">
        <f aca="false">ROUNDUP((PRODUCT($E$8:E336)-1),4)</f>
        <v>0.3162</v>
      </c>
      <c r="G336" s="22" t="n">
        <f aca="false">((1+(ROUNDUP(F336*100,2))/100)^(365.25/(A336-$A$8+1))-1)</f>
        <v>0.356653859917873</v>
      </c>
      <c r="H336" s="5"/>
      <c r="I336" s="5"/>
      <c r="J336" s="5"/>
      <c r="K336" s="5"/>
      <c r="L336" s="5"/>
      <c r="M336" s="5"/>
      <c r="N336" s="5"/>
    </row>
    <row r="337" customFormat="false" ht="13.5" hidden="false" customHeight="true" outlineLevel="0" collapsed="false">
      <c r="A337" s="17" t="n">
        <v>44860</v>
      </c>
      <c r="B337" s="18" t="n">
        <v>6667.026</v>
      </c>
      <c r="C337" s="18" t="n">
        <v>0</v>
      </c>
      <c r="D337" s="19" t="n">
        <f aca="false">IF(B336&lt;&gt;"",(B337-(B336+C337))/(B336+C337)*100,0)</f>
        <v>-0.718481479683487</v>
      </c>
      <c r="E337" s="20" t="n">
        <f aca="false">1+D337/100</f>
        <v>0.992815185203165</v>
      </c>
      <c r="F337" s="21" t="n">
        <f aca="false">ROUNDUP((PRODUCT($E$8:E337)-1),4)</f>
        <v>0.3067</v>
      </c>
      <c r="G337" s="22" t="n">
        <f aca="false">((1+(ROUNDUP(F337*100,2))/100)^(365.25/(A337-$A$8+1))-1)</f>
        <v>0.344576722938807</v>
      </c>
      <c r="H337" s="5"/>
      <c r="I337" s="5"/>
      <c r="J337" s="5"/>
      <c r="K337" s="5"/>
      <c r="L337" s="5"/>
      <c r="M337" s="5"/>
      <c r="N337" s="5"/>
    </row>
    <row r="338" customFormat="false" ht="13.5" hidden="false" customHeight="true" outlineLevel="0" collapsed="false">
      <c r="A338" s="17" t="n">
        <v>44861</v>
      </c>
      <c r="B338" s="18" t="n">
        <v>6626.276</v>
      </c>
      <c r="C338" s="18" t="n">
        <v>0</v>
      </c>
      <c r="D338" s="19" t="n">
        <f aca="false">IF(B337&lt;&gt;"",(B338-(B337+C338))/(B337+C338)*100,0)</f>
        <v>-0.611217055400714</v>
      </c>
      <c r="E338" s="20" t="n">
        <f aca="false">1+D338/100</f>
        <v>0.993887829445993</v>
      </c>
      <c r="F338" s="21" t="n">
        <f aca="false">ROUNDUP((PRODUCT($E$8:E338)-1),4)</f>
        <v>0.2987</v>
      </c>
      <c r="G338" s="22" t="n">
        <f aca="false">((1+(ROUNDUP(F338*100,2))/100)^(365.25/(A338-$A$8+1))-1)</f>
        <v>0.334301857610064</v>
      </c>
      <c r="H338" s="5"/>
      <c r="I338" s="5"/>
      <c r="J338" s="5"/>
      <c r="K338" s="5"/>
      <c r="L338" s="5"/>
      <c r="M338" s="5"/>
      <c r="N338" s="5"/>
    </row>
    <row r="339" customFormat="false" ht="13.5" hidden="false" customHeight="true" outlineLevel="0" collapsed="false">
      <c r="A339" s="17" t="n">
        <v>44862</v>
      </c>
      <c r="B339" s="18" t="n">
        <v>6786.668</v>
      </c>
      <c r="C339" s="18" t="n">
        <v>0</v>
      </c>
      <c r="D339" s="19" t="n">
        <f aca="false">IF(B338&lt;&gt;"",(B339-(B338+C339))/(B338+C339)*100,0)</f>
        <v>2.42054511463152</v>
      </c>
      <c r="E339" s="20" t="n">
        <f aca="false">1+D339/100</f>
        <v>1.02420545114632</v>
      </c>
      <c r="F339" s="21" t="n">
        <f aca="false">ROUNDUP((PRODUCT($E$8:E339)-1),4)</f>
        <v>0.3302</v>
      </c>
      <c r="G339" s="22" t="n">
        <f aca="false">((1+(ROUNDUP(F339*100,2))/100)^(365.25/(A339-$A$8+1))-1)</f>
        <v>0.368759984045868</v>
      </c>
      <c r="H339" s="5"/>
      <c r="I339" s="5"/>
      <c r="J339" s="5"/>
      <c r="K339" s="5"/>
      <c r="L339" s="5"/>
      <c r="M339" s="5"/>
      <c r="N339" s="5"/>
    </row>
    <row r="340" customFormat="false" ht="13.5" hidden="false" customHeight="true" outlineLevel="0" collapsed="false">
      <c r="A340" s="17" t="n">
        <v>44863</v>
      </c>
      <c r="B340" s="18" t="n">
        <v>6786.668</v>
      </c>
      <c r="C340" s="18" t="n">
        <v>0</v>
      </c>
      <c r="D340" s="19" t="n">
        <f aca="false">IF(B339&lt;&gt;"",(B340-(B339+C340))/(B339+C340)*100,0)</f>
        <v>0</v>
      </c>
      <c r="E340" s="20" t="n">
        <f aca="false">1+D340/100</f>
        <v>1</v>
      </c>
      <c r="F340" s="21" t="n">
        <f aca="false">ROUNDUP((PRODUCT($E$8:E340)-1),4)</f>
        <v>0.3302</v>
      </c>
      <c r="G340" s="22" t="n">
        <f aca="false">((1+(ROUNDUP(F340*100,2))/100)^(365.25/(A340-$A$8+1))-1)</f>
        <v>0.367470319059206</v>
      </c>
      <c r="H340" s="5"/>
      <c r="I340" s="5"/>
      <c r="J340" s="5"/>
      <c r="K340" s="5"/>
      <c r="L340" s="5"/>
      <c r="M340" s="5"/>
      <c r="N340" s="5"/>
    </row>
    <row r="341" customFormat="false" ht="13.5" hidden="false" customHeight="true" outlineLevel="0" collapsed="false">
      <c r="A341" s="17" t="n">
        <v>44864</v>
      </c>
      <c r="B341" s="18" t="n">
        <v>6786.668</v>
      </c>
      <c r="C341" s="18" t="n">
        <v>0</v>
      </c>
      <c r="D341" s="19" t="n">
        <f aca="false">IF(B340&lt;&gt;"",(B341-(B340+C341))/(B340+C341)*100,0)</f>
        <v>0</v>
      </c>
      <c r="E341" s="20" t="n">
        <f aca="false">1+D341/100</f>
        <v>1</v>
      </c>
      <c r="F341" s="21" t="n">
        <f aca="false">ROUNDUP((PRODUCT($E$8:E341)-1),4)</f>
        <v>0.3302</v>
      </c>
      <c r="G341" s="22" t="n">
        <f aca="false">((1+(ROUNDUP(F341*100,2))/100)^(365.25/(A341-$A$8+1))-1)</f>
        <v>0.366189580867552</v>
      </c>
      <c r="H341" s="5"/>
      <c r="I341" s="5"/>
      <c r="J341" s="5"/>
      <c r="K341" s="5"/>
      <c r="L341" s="5"/>
      <c r="M341" s="5"/>
      <c r="N341" s="5"/>
    </row>
    <row r="342" customFormat="false" ht="13.5" hidden="false" customHeight="true" outlineLevel="0" collapsed="false">
      <c r="A342" s="17" t="n">
        <v>44865</v>
      </c>
      <c r="B342" s="18" t="n">
        <v>6786.668</v>
      </c>
      <c r="C342" s="18" t="n">
        <v>0</v>
      </c>
      <c r="D342" s="19" t="n">
        <f aca="false">IF(B341&lt;&gt;"",(B342-(B341+C342))/(B341+C342)*100,0)</f>
        <v>0</v>
      </c>
      <c r="E342" s="20" t="n">
        <f aca="false">1+D342/100</f>
        <v>1</v>
      </c>
      <c r="F342" s="21" t="n">
        <f aca="false">ROUNDUP((PRODUCT($E$8:E342)-1),4)</f>
        <v>0.3302</v>
      </c>
      <c r="G342" s="22" t="n">
        <f aca="false">((1+(ROUNDUP(F342*100,2))/100)^(365.25/(A342-$A$8+1))-1)</f>
        <v>0.364917677662866</v>
      </c>
      <c r="H342" s="5"/>
      <c r="I342" s="5"/>
      <c r="J342" s="5"/>
      <c r="K342" s="5"/>
      <c r="L342" s="5"/>
      <c r="M342" s="5"/>
      <c r="N342" s="5"/>
    </row>
    <row r="343" customFormat="false" ht="13.5" hidden="false" customHeight="true" outlineLevel="0" collapsed="false">
      <c r="A343" s="17" t="n">
        <v>44866</v>
      </c>
      <c r="B343" s="18" t="n">
        <v>6786.668</v>
      </c>
      <c r="C343" s="18" t="n">
        <v>0</v>
      </c>
      <c r="D343" s="19" t="n">
        <f aca="false">IF(B342&lt;&gt;"",(B343-(B342+C343))/(B342+C343)*100,0)</f>
        <v>0</v>
      </c>
      <c r="E343" s="20" t="n">
        <f aca="false">1+D343/100</f>
        <v>1</v>
      </c>
      <c r="F343" s="21" t="n">
        <f aca="false">ROUNDUP((PRODUCT($E$8:E343)-1),4)</f>
        <v>0.3302</v>
      </c>
      <c r="G343" s="22" t="n">
        <f aca="false">((1+(ROUNDUP(F343*100,2))/100)^(365.25/(A343-$A$8+1))-1)</f>
        <v>0.363654518885119</v>
      </c>
      <c r="H343" s="5"/>
      <c r="I343" s="5"/>
      <c r="J343" s="5"/>
      <c r="K343" s="5"/>
      <c r="L343" s="5"/>
      <c r="M343" s="5"/>
      <c r="N343" s="5"/>
    </row>
    <row r="344" customFormat="false" ht="13.5" hidden="false" customHeight="true" outlineLevel="0" collapsed="false">
      <c r="A344" s="17" t="n">
        <v>44867</v>
      </c>
      <c r="B344" s="18" t="n">
        <v>6775.886</v>
      </c>
      <c r="C344" s="18" t="n">
        <v>240.564</v>
      </c>
      <c r="D344" s="19" t="n">
        <f aca="false">IF(B343&lt;&gt;"",(B344-(B343+C344))/(B343+C344)*100,0)</f>
        <v>-3.57674259224685</v>
      </c>
      <c r="E344" s="20" t="n">
        <f aca="false">1+D344/100</f>
        <v>0.964232574077531</v>
      </c>
      <c r="F344" s="21" t="n">
        <f aca="false">ROUNDUP((PRODUCT($E$8:E344)-1),4)</f>
        <v>0.2826</v>
      </c>
      <c r="G344" s="22" t="n">
        <f aca="false">((1+(ROUNDUP(F344*100,2))/100)^(365.25/(A344-$A$8+1))-1)</f>
        <v>0.30964110061503</v>
      </c>
      <c r="H344" s="5"/>
      <c r="I344" s="5"/>
      <c r="J344" s="5"/>
      <c r="K344" s="5"/>
      <c r="L344" s="5"/>
      <c r="M344" s="5"/>
      <c r="N344" s="5"/>
    </row>
    <row r="345" customFormat="false" ht="13.5" hidden="false" customHeight="true" outlineLevel="0" collapsed="false">
      <c r="A345" s="17" t="n">
        <v>44868</v>
      </c>
      <c r="B345" s="18" t="n">
        <v>6702.878</v>
      </c>
      <c r="C345" s="18" t="n">
        <v>0</v>
      </c>
      <c r="D345" s="19" t="n">
        <f aca="false">IF(B344&lt;&gt;"",(B345-(B344+C345))/(B344+C345)*100,0)</f>
        <v>-1.07746795031677</v>
      </c>
      <c r="E345" s="20" t="n">
        <f aca="false">1+D345/100</f>
        <v>0.989225320496832</v>
      </c>
      <c r="F345" s="21" t="n">
        <f aca="false">ROUNDUP((PRODUCT($E$8:E345)-1),4)</f>
        <v>0.2688</v>
      </c>
      <c r="G345" s="22" t="n">
        <f aca="false">((1+(ROUNDUP(F345*100,2))/100)^(365.25/(A345-$A$8+1))-1)</f>
        <v>0.293388103245366</v>
      </c>
      <c r="H345" s="5"/>
      <c r="I345" s="5"/>
      <c r="J345" s="5"/>
      <c r="K345" s="5"/>
      <c r="L345" s="5"/>
      <c r="M345" s="5"/>
      <c r="N345" s="5"/>
    </row>
    <row r="346" customFormat="false" ht="13.5" hidden="false" customHeight="true" outlineLevel="0" collapsed="false">
      <c r="A346" s="17" t="n">
        <v>44869</v>
      </c>
      <c r="B346" s="18" t="n">
        <v>6791.096</v>
      </c>
      <c r="C346" s="18" t="n">
        <v>0</v>
      </c>
      <c r="D346" s="19" t="n">
        <f aca="false">IF(B345&lt;&gt;"",(B346-(B345+C346))/(B345+C346)*100,0)</f>
        <v>1.31612122434572</v>
      </c>
      <c r="E346" s="20" t="n">
        <f aca="false">1+D346/100</f>
        <v>1.01316121224346</v>
      </c>
      <c r="F346" s="21" t="n">
        <f aca="false">ROUNDUP((PRODUCT($E$8:E346)-1),4)</f>
        <v>0.2855</v>
      </c>
      <c r="G346" s="22" t="n">
        <f aca="false">((1+(ROUNDUP(F346*100,2))/100)^(365.25/(A346-$A$8+1))-1)</f>
        <v>0.310744149616221</v>
      </c>
      <c r="H346" s="5"/>
      <c r="I346" s="5"/>
      <c r="J346" s="5"/>
      <c r="K346" s="5"/>
      <c r="L346" s="5"/>
      <c r="M346" s="5"/>
      <c r="N346" s="5"/>
    </row>
    <row r="347" customFormat="false" ht="13.5" hidden="false" customHeight="true" outlineLevel="0" collapsed="false">
      <c r="A347" s="17" t="n">
        <v>44870</v>
      </c>
      <c r="B347" s="18" t="n">
        <v>6791.096</v>
      </c>
      <c r="C347" s="18" t="n">
        <v>0</v>
      </c>
      <c r="D347" s="19" t="n">
        <f aca="false">IF(B346&lt;&gt;"",(B347-(B346+C347))/(B346+C347)*100,0)</f>
        <v>0</v>
      </c>
      <c r="E347" s="20" t="n">
        <f aca="false">1+D347/100</f>
        <v>1</v>
      </c>
      <c r="F347" s="21" t="n">
        <f aca="false">ROUNDUP((PRODUCT($E$8:E347)-1),4)</f>
        <v>0.2855</v>
      </c>
      <c r="G347" s="22" t="n">
        <f aca="false">((1+(ROUNDUP(F347*100,2))/100)^(365.25/(A347-$A$8+1))-1)</f>
        <v>0.309701385648024</v>
      </c>
      <c r="H347" s="5"/>
      <c r="I347" s="5"/>
      <c r="J347" s="5"/>
      <c r="K347" s="5"/>
      <c r="L347" s="5"/>
      <c r="M347" s="5"/>
      <c r="N347" s="5"/>
    </row>
    <row r="348" customFormat="false" ht="13.5" hidden="false" customHeight="true" outlineLevel="0" collapsed="false">
      <c r="A348" s="17" t="n">
        <v>44871</v>
      </c>
      <c r="B348" s="18" t="n">
        <v>6791.096</v>
      </c>
      <c r="C348" s="18" t="n">
        <v>0</v>
      </c>
      <c r="D348" s="19" t="n">
        <f aca="false">IF(B347&lt;&gt;"",(B348-(B347+C348))/(B347+C348)*100,0)</f>
        <v>0</v>
      </c>
      <c r="E348" s="20" t="n">
        <f aca="false">1+D348/100</f>
        <v>1</v>
      </c>
      <c r="F348" s="21" t="n">
        <f aca="false">ROUNDUP((PRODUCT($E$8:E348)-1),4)</f>
        <v>0.2855</v>
      </c>
      <c r="G348" s="22" t="n">
        <f aca="false">((1+(ROUNDUP(F348*100,2))/100)^(365.25/(A348-$A$8+1))-1)</f>
        <v>0.308665559886825</v>
      </c>
      <c r="H348" s="5"/>
      <c r="I348" s="5"/>
      <c r="J348" s="5"/>
      <c r="K348" s="5"/>
      <c r="L348" s="5"/>
      <c r="M348" s="5"/>
      <c r="N348" s="5"/>
    </row>
    <row r="349" customFormat="false" ht="13.5" hidden="false" customHeight="true" outlineLevel="0" collapsed="false">
      <c r="A349" s="17" t="n">
        <v>44872</v>
      </c>
      <c r="B349" s="18" t="n">
        <v>6914.798</v>
      </c>
      <c r="C349" s="18" t="n">
        <v>0</v>
      </c>
      <c r="D349" s="19" t="n">
        <f aca="false">IF(B348&lt;&gt;"",(B349-(B348+C349))/(B348+C349)*100,0)</f>
        <v>1.82153219450881</v>
      </c>
      <c r="E349" s="20" t="n">
        <f aca="false">1+D349/100</f>
        <v>1.01821532194509</v>
      </c>
      <c r="F349" s="21" t="n">
        <f aca="false">ROUNDUP((PRODUCT($E$8:E349)-1),4)</f>
        <v>0.3089</v>
      </c>
      <c r="G349" s="22" t="n">
        <f aca="false">((1+(ROUNDUP(F349*100,2))/100)^(365.25/(A349-$A$8+1))-1)</f>
        <v>0.333073381198213</v>
      </c>
      <c r="H349" s="5"/>
      <c r="I349" s="5"/>
      <c r="J349" s="5"/>
      <c r="K349" s="5"/>
      <c r="L349" s="5"/>
      <c r="M349" s="5"/>
      <c r="N349" s="5"/>
    </row>
    <row r="350" customFormat="false" ht="13.5" hidden="false" customHeight="true" outlineLevel="0" collapsed="false">
      <c r="A350" s="17" t="n">
        <v>44873</v>
      </c>
      <c r="B350" s="18" t="n">
        <v>6953.331</v>
      </c>
      <c r="C350" s="18" t="n">
        <v>0</v>
      </c>
      <c r="D350" s="19" t="n">
        <f aca="false">IF(B349&lt;&gt;"",(B350-(B349+C350))/(B349+C350)*100,0)</f>
        <v>0.557254167077613</v>
      </c>
      <c r="E350" s="20" t="n">
        <f aca="false">1+D350/100</f>
        <v>1.00557254167078</v>
      </c>
      <c r="F350" s="21" t="n">
        <f aca="false">ROUNDUP((PRODUCT($E$8:E350)-1),4)</f>
        <v>0.3162</v>
      </c>
      <c r="G350" s="22" t="n">
        <f aca="false">((1+(ROUNDUP(F350*100,2))/100)^(365.25/(A350-$A$8+1))-1)</f>
        <v>0.339868430685865</v>
      </c>
      <c r="H350" s="5"/>
      <c r="I350" s="5"/>
      <c r="J350" s="5"/>
      <c r="K350" s="5"/>
      <c r="L350" s="5"/>
      <c r="M350" s="5"/>
      <c r="N350" s="5"/>
    </row>
    <row r="351" customFormat="false" ht="13.5" hidden="false" customHeight="true" outlineLevel="0" collapsed="false">
      <c r="A351" s="17" t="n">
        <v>44874</v>
      </c>
      <c r="B351" s="18" t="n">
        <v>6803.973</v>
      </c>
      <c r="C351" s="18" t="n">
        <v>0</v>
      </c>
      <c r="D351" s="19" t="n">
        <f aca="false">IF(B350&lt;&gt;"",(B351-(B350+C351))/(B350+C351)*100,0)</f>
        <v>-2.14800647344416</v>
      </c>
      <c r="E351" s="20" t="n">
        <f aca="false">1+D351/100</f>
        <v>0.978519935265558</v>
      </c>
      <c r="F351" s="21" t="n">
        <f aca="false">ROUNDUP((PRODUCT($E$8:E351)-1),4)</f>
        <v>0.2879</v>
      </c>
      <c r="G351" s="22" t="n">
        <f aca="false">((1+(ROUNDUP(F351*100,2))/100)^(365.25/(A351-$A$8+1))-1)</f>
        <v>0.308187276787332</v>
      </c>
      <c r="H351" s="5"/>
      <c r="I351" s="5"/>
      <c r="J351" s="5"/>
      <c r="K351" s="5"/>
      <c r="L351" s="5"/>
      <c r="M351" s="5"/>
      <c r="N351" s="5"/>
    </row>
    <row r="352" customFormat="false" ht="13.5" hidden="false" customHeight="true" outlineLevel="0" collapsed="false">
      <c r="A352" s="17" t="n">
        <v>44875</v>
      </c>
      <c r="B352" s="18" t="n">
        <v>7194.077</v>
      </c>
      <c r="C352" s="18" t="n">
        <v>0</v>
      </c>
      <c r="D352" s="19" t="n">
        <f aca="false">IF(B351&lt;&gt;"",(B352-(B351+C352))/(B351+C352)*100,0)</f>
        <v>5.73347366310831</v>
      </c>
      <c r="E352" s="20" t="n">
        <f aca="false">1+D352/100</f>
        <v>1.05733473663108</v>
      </c>
      <c r="F352" s="21" t="n">
        <f aca="false">ROUNDUP((PRODUCT($E$8:E352)-1),4)</f>
        <v>0.3618</v>
      </c>
      <c r="G352" s="22" t="n">
        <f aca="false">((1+(ROUNDUP(F352*100,2))/100)^(365.25/(A352-$A$8+1))-1)</f>
        <v>0.386708568906291</v>
      </c>
      <c r="H352" s="5"/>
      <c r="I352" s="5"/>
      <c r="J352" s="5"/>
      <c r="K352" s="5"/>
      <c r="L352" s="5"/>
      <c r="M352" s="5"/>
      <c r="N352" s="5"/>
    </row>
    <row r="353" customFormat="false" ht="13.5" hidden="false" customHeight="true" outlineLevel="0" collapsed="false">
      <c r="A353" s="17" t="n">
        <v>44876</v>
      </c>
      <c r="B353" s="18" t="n">
        <v>7270.12</v>
      </c>
      <c r="C353" s="18" t="n">
        <v>0</v>
      </c>
      <c r="D353" s="19" t="n">
        <f aca="false">IF(B352&lt;&gt;"",(B353-(B352+C353))/(B352+C353)*100,0)</f>
        <v>1.05702232544911</v>
      </c>
      <c r="E353" s="20" t="n">
        <f aca="false">1+D353/100</f>
        <v>1.01057022325449</v>
      </c>
      <c r="F353" s="21" t="n">
        <f aca="false">ROUNDUP((PRODUCT($E$8:E353)-1),4)</f>
        <v>0.3762</v>
      </c>
      <c r="G353" s="22" t="n">
        <f aca="false">((1+(ROUNDUP(F353*100,2))/100)^(365.25/(A353-$A$8+1))-1)</f>
        <v>0.400868010179415</v>
      </c>
      <c r="H353" s="5"/>
      <c r="I353" s="5"/>
      <c r="J353" s="5"/>
      <c r="K353" s="5"/>
      <c r="L353" s="5"/>
      <c r="M353" s="5"/>
      <c r="N353" s="5"/>
    </row>
    <row r="354" customFormat="false" ht="13.5" hidden="false" customHeight="true" outlineLevel="0" collapsed="false">
      <c r="A354" s="17" t="n">
        <v>44877</v>
      </c>
      <c r="B354" s="18" t="n">
        <v>7398.04</v>
      </c>
      <c r="C354" s="18" t="n">
        <v>127.92</v>
      </c>
      <c r="D354" s="19" t="n">
        <f aca="false">IF(B353&lt;&gt;"",(B354-(B353+C354))/(B353+C354)*100,0)</f>
        <v>0</v>
      </c>
      <c r="E354" s="20" t="n">
        <f aca="false">1+D354/100</f>
        <v>1</v>
      </c>
      <c r="F354" s="21" t="n">
        <f aca="false">ROUNDUP((PRODUCT($E$8:E354)-1),4)</f>
        <v>0.3762</v>
      </c>
      <c r="G354" s="22" t="n">
        <f aca="false">((1+(ROUNDUP(F354*100,2))/100)^(365.25/(A354-$A$8+1))-1)</f>
        <v>0.399507802176434</v>
      </c>
      <c r="H354" s="5"/>
      <c r="I354" s="5"/>
      <c r="J354" s="5"/>
      <c r="K354" s="5"/>
      <c r="L354" s="5"/>
      <c r="M354" s="5"/>
      <c r="N354" s="5"/>
    </row>
    <row r="355" customFormat="false" ht="13.5" hidden="false" customHeight="true" outlineLevel="0" collapsed="false">
      <c r="A355" s="17" t="n">
        <v>44878</v>
      </c>
      <c r="B355" s="18" t="n">
        <v>7398.04</v>
      </c>
      <c r="C355" s="18" t="n">
        <v>0</v>
      </c>
      <c r="D355" s="19" t="n">
        <f aca="false">IF(B354&lt;&gt;"",(B355-(B354+C355))/(B354+C355)*100,0)</f>
        <v>0</v>
      </c>
      <c r="E355" s="20" t="n">
        <f aca="false">1+D355/100</f>
        <v>1</v>
      </c>
      <c r="F355" s="21" t="n">
        <f aca="false">ROUNDUP((PRODUCT($E$8:E355)-1),4)</f>
        <v>0.3762</v>
      </c>
      <c r="G355" s="22" t="n">
        <f aca="false">((1+(ROUNDUP(F355*100,2))/100)^(365.25/(A355-$A$8+1))-1)</f>
        <v>0.398156720827634</v>
      </c>
      <c r="H355" s="5"/>
      <c r="I355" s="5"/>
      <c r="J355" s="5"/>
      <c r="K355" s="5"/>
      <c r="L355" s="5"/>
      <c r="M355" s="5"/>
      <c r="N355" s="5"/>
    </row>
    <row r="356" customFormat="false" ht="13.5" hidden="false" customHeight="true" outlineLevel="0" collapsed="false">
      <c r="A356" s="17" t="n">
        <v>44879</v>
      </c>
      <c r="B356" s="18" t="n">
        <v>7330.028</v>
      </c>
      <c r="C356" s="18" t="n">
        <v>0</v>
      </c>
      <c r="D356" s="19" t="n">
        <f aca="false">IF(B355&lt;&gt;"",(B356-(B355+C356))/(B355+C356)*100,0)</f>
        <v>-0.919324577861172</v>
      </c>
      <c r="E356" s="20" t="n">
        <f aca="false">1+D356/100</f>
        <v>0.990806754221388</v>
      </c>
      <c r="F356" s="21" t="n">
        <f aca="false">ROUNDUP((PRODUCT($E$8:E356)-1),4)</f>
        <v>0.3635</v>
      </c>
      <c r="G356" s="22" t="n">
        <f aca="false">((1+(ROUNDUP(F356*100,2))/100)^(365.25/(A356-$A$8+1))-1)</f>
        <v>0.383327153260309</v>
      </c>
      <c r="H356" s="5"/>
      <c r="I356" s="5"/>
      <c r="J356" s="5"/>
      <c r="K356" s="5"/>
      <c r="L356" s="5"/>
      <c r="M356" s="5"/>
      <c r="N356" s="5"/>
    </row>
    <row r="357" customFormat="false" ht="13.5" hidden="false" customHeight="true" outlineLevel="0" collapsed="false">
      <c r="A357" s="17" t="n">
        <v>44880</v>
      </c>
      <c r="B357" s="18" t="n">
        <v>7398.734</v>
      </c>
      <c r="C357" s="18" t="n">
        <v>0</v>
      </c>
      <c r="D357" s="19" t="n">
        <f aca="false">IF(B356&lt;&gt;"",(B357-(B356+C357))/(B356+C357)*100,0)</f>
        <v>0.937322476803637</v>
      </c>
      <c r="E357" s="20" t="n">
        <f aca="false">1+D357/100</f>
        <v>1.00937322476804</v>
      </c>
      <c r="F357" s="21" t="n">
        <f aca="false">ROUNDUP((PRODUCT($E$8:E357)-1),4)</f>
        <v>0.3763</v>
      </c>
      <c r="G357" s="22" t="n">
        <f aca="false">((1+(ROUNDUP(F357*100,2))/100)^(365.25/(A357-$A$8+1))-1)</f>
        <v>0.395587395018877</v>
      </c>
      <c r="H357" s="5"/>
      <c r="I357" s="5"/>
      <c r="J357" s="5"/>
      <c r="K357" s="5"/>
      <c r="L357" s="5"/>
      <c r="M357" s="5"/>
      <c r="N357" s="5"/>
    </row>
    <row r="358" customFormat="false" ht="13.5" hidden="false" customHeight="true" outlineLevel="0" collapsed="false">
      <c r="A358" s="17" t="n">
        <v>44881</v>
      </c>
      <c r="B358" s="18" t="n">
        <v>7331.763</v>
      </c>
      <c r="C358" s="18" t="n">
        <v>0</v>
      </c>
      <c r="D358" s="19" t="n">
        <f aca="false">IF(B357&lt;&gt;"",(B358-(B357+C358))/(B357+C358)*100,0)</f>
        <v>-0.905168370696914</v>
      </c>
      <c r="E358" s="20" t="n">
        <f aca="false">1+D358/100</f>
        <v>0.990948316293031</v>
      </c>
      <c r="F358" s="21" t="n">
        <f aca="false">ROUNDUP((PRODUCT($E$8:E358)-1),4)</f>
        <v>0.3638</v>
      </c>
      <c r="G358" s="22" t="n">
        <f aca="false">((1+(ROUNDUP(F358*100,2))/100)^(365.25/(A358-$A$8+1))-1)</f>
        <v>0.381087942241731</v>
      </c>
      <c r="H358" s="5"/>
      <c r="I358" s="5"/>
      <c r="J358" s="5"/>
      <c r="K358" s="5"/>
      <c r="L358" s="5"/>
      <c r="M358" s="5"/>
      <c r="N358" s="5"/>
    </row>
    <row r="359" customFormat="false" ht="13.5" hidden="false" customHeight="true" outlineLevel="0" collapsed="false">
      <c r="A359" s="17" t="n">
        <v>44882</v>
      </c>
      <c r="B359" s="18" t="n">
        <v>7346.101</v>
      </c>
      <c r="C359" s="18" t="n">
        <v>42.098</v>
      </c>
      <c r="D359" s="19" t="n">
        <f aca="false">IF(B358&lt;&gt;"",(B359-(B358+C359))/(B358+C359)*100,0)</f>
        <v>-0.376464921158686</v>
      </c>
      <c r="E359" s="20" t="n">
        <f aca="false">1+D359/100</f>
        <v>0.996235350788413</v>
      </c>
      <c r="F359" s="21" t="n">
        <f aca="false">ROUNDUP((PRODUCT($E$8:E359)-1),4)</f>
        <v>0.3587</v>
      </c>
      <c r="G359" s="22" t="n">
        <f aca="false">((1+(ROUNDUP(F359*100,2))/100)^(365.25/(A359-$A$8+1))-1)</f>
        <v>0.374467955410496</v>
      </c>
      <c r="H359" s="5"/>
      <c r="I359" s="5"/>
      <c r="J359" s="5"/>
      <c r="K359" s="5"/>
      <c r="L359" s="5"/>
      <c r="M359" s="5"/>
      <c r="N359" s="5"/>
    </row>
    <row r="360" customFormat="false" ht="13.5" hidden="false" customHeight="true" outlineLevel="0" collapsed="false">
      <c r="A360" s="17" t="n">
        <v>44883</v>
      </c>
      <c r="B360" s="18" t="n">
        <v>7380.303</v>
      </c>
      <c r="C360" s="18" t="n">
        <v>0</v>
      </c>
      <c r="D360" s="19" t="n">
        <f aca="false">IF(B359&lt;&gt;"",(B360-(B359+C360))/(B359+C360)*100,0)</f>
        <v>0.465580312603927</v>
      </c>
      <c r="E360" s="20" t="n">
        <f aca="false">1+D360/100</f>
        <v>1.00465580312604</v>
      </c>
      <c r="F360" s="21" t="n">
        <f aca="false">ROUNDUP((PRODUCT($E$8:E360)-1),4)</f>
        <v>0.365</v>
      </c>
      <c r="G360" s="22" t="n">
        <f aca="false">((1+(ROUNDUP(F360*100,2))/100)^(365.25/(A360-$A$8+1))-1)</f>
        <v>0.37981893028537</v>
      </c>
      <c r="H360" s="5"/>
      <c r="I360" s="5"/>
      <c r="J360" s="5"/>
      <c r="K360" s="5"/>
      <c r="L360" s="5"/>
      <c r="M360" s="5"/>
      <c r="N360" s="5"/>
    </row>
    <row r="361" customFormat="false" ht="13.5" hidden="false" customHeight="true" outlineLevel="0" collapsed="false">
      <c r="A361" s="17" t="n">
        <v>44884</v>
      </c>
      <c r="B361" s="18" t="n">
        <v>7380.303</v>
      </c>
      <c r="C361" s="18" t="n">
        <v>0</v>
      </c>
      <c r="D361" s="19" t="n">
        <f aca="false">IF(B360&lt;&gt;"",(B361-(B360+C361))/(B360+C361)*100,0)</f>
        <v>0</v>
      </c>
      <c r="E361" s="20" t="n">
        <f aca="false">1+D361/100</f>
        <v>1</v>
      </c>
      <c r="F361" s="21" t="n">
        <f aca="false">ROUNDUP((PRODUCT($E$8:E361)-1),4)</f>
        <v>0.365</v>
      </c>
      <c r="G361" s="22" t="n">
        <f aca="false">((1+(ROUNDUP(F361*100,2))/100)^(365.25/(A361-$A$8+1))-1)</f>
        <v>0.378564597225624</v>
      </c>
      <c r="H361" s="5"/>
      <c r="I361" s="5"/>
      <c r="J361" s="5"/>
      <c r="K361" s="5"/>
      <c r="L361" s="5"/>
      <c r="M361" s="5"/>
      <c r="N361" s="5"/>
    </row>
    <row r="362" customFormat="false" ht="13.5" hidden="false" customHeight="true" outlineLevel="0" collapsed="false">
      <c r="A362" s="17" t="n">
        <v>44885</v>
      </c>
      <c r="B362" s="18" t="n">
        <v>7380.303</v>
      </c>
      <c r="C362" s="18" t="n">
        <v>0</v>
      </c>
      <c r="D362" s="19" t="n">
        <f aca="false">IF(B361&lt;&gt;"",(B362-(B361+C362))/(B361+C362)*100,0)</f>
        <v>0</v>
      </c>
      <c r="E362" s="20" t="n">
        <f aca="false">1+D362/100</f>
        <v>1</v>
      </c>
      <c r="F362" s="21" t="n">
        <f aca="false">ROUNDUP((PRODUCT($E$8:E362)-1),4)</f>
        <v>0.365</v>
      </c>
      <c r="G362" s="22" t="n">
        <f aca="false">((1+(ROUNDUP(F362*100,2))/100)^(365.25/(A362-$A$8+1))-1)</f>
        <v>0.377318461474377</v>
      </c>
      <c r="H362" s="5"/>
      <c r="I362" s="5"/>
      <c r="J362" s="5"/>
      <c r="K362" s="5"/>
      <c r="L362" s="5"/>
      <c r="M362" s="5"/>
      <c r="N362" s="5"/>
    </row>
    <row r="363" customFormat="false" ht="13.5" hidden="false" customHeight="true" outlineLevel="0" collapsed="false">
      <c r="A363" s="17" t="n">
        <v>44886</v>
      </c>
      <c r="B363" s="18" t="n">
        <v>7346.799</v>
      </c>
      <c r="C363" s="18" t="n">
        <v>0</v>
      </c>
      <c r="D363" s="19" t="n">
        <f aca="false">IF(B362&lt;&gt;"",(B363-(B362+C363))/(B362+C363)*100,0)</f>
        <v>-0.453965101432838</v>
      </c>
      <c r="E363" s="20" t="n">
        <f aca="false">1+D363/100</f>
        <v>0.995460348985672</v>
      </c>
      <c r="F363" s="21" t="n">
        <f aca="false">ROUNDUP((PRODUCT($E$8:E363)-1),4)</f>
        <v>0.3588</v>
      </c>
      <c r="G363" s="22" t="n">
        <f aca="false">((1+(ROUNDUP(F363*100,2))/100)^(365.25/(A363-$A$8+1))-1)</f>
        <v>0.369668090452783</v>
      </c>
      <c r="H363" s="5"/>
      <c r="I363" s="5"/>
      <c r="J363" s="5"/>
      <c r="K363" s="5"/>
      <c r="L363" s="5"/>
      <c r="M363" s="5"/>
      <c r="N363" s="5"/>
    </row>
    <row r="364" customFormat="false" ht="13.5" hidden="false" customHeight="true" outlineLevel="0" collapsed="false">
      <c r="A364" s="17" t="n">
        <v>44887</v>
      </c>
      <c r="B364" s="18" t="n">
        <v>7510.976</v>
      </c>
      <c r="C364" s="18" t="n">
        <v>0</v>
      </c>
      <c r="D364" s="19" t="n">
        <f aca="false">IF(B363&lt;&gt;"",(B364-(B363+C364))/(B363+C364)*100,0)</f>
        <v>2.23467390355992</v>
      </c>
      <c r="E364" s="20" t="n">
        <f aca="false">1+D364/100</f>
        <v>1.0223467390356</v>
      </c>
      <c r="F364" s="21" t="n">
        <f aca="false">ROUNDUP((PRODUCT($E$8:E364)-1),4)</f>
        <v>0.3892</v>
      </c>
      <c r="G364" s="22" t="n">
        <f aca="false">((1+(ROUNDUP(F364*100,2))/100)^(365.25/(A364-$A$8+1))-1)</f>
        <v>0.399793461611985</v>
      </c>
      <c r="H364" s="5"/>
      <c r="I364" s="5"/>
      <c r="J364" s="5"/>
      <c r="K364" s="5"/>
      <c r="L364" s="5"/>
      <c r="M364" s="5"/>
      <c r="N364" s="5"/>
    </row>
    <row r="365" customFormat="false" ht="13.5" hidden="false" customHeight="true" outlineLevel="0" collapsed="false">
      <c r="A365" s="17" t="n">
        <v>44888</v>
      </c>
      <c r="B365" s="18" t="n">
        <v>7557.088</v>
      </c>
      <c r="C365" s="18" t="n">
        <v>0</v>
      </c>
      <c r="D365" s="19" t="n">
        <f aca="false">IF(B364&lt;&gt;"",(B365-(B364+C365))/(B364+C365)*100,0)</f>
        <v>0.61392820320555</v>
      </c>
      <c r="E365" s="20" t="n">
        <f aca="false">1+D365/100</f>
        <v>1.00613928203206</v>
      </c>
      <c r="F365" s="21" t="n">
        <f aca="false">ROUNDUP((PRODUCT($E$8:E365)-1),4)</f>
        <v>0.3977</v>
      </c>
      <c r="G365" s="22" t="n">
        <f aca="false">((1+(ROUNDUP(F365*100,2))/100)^(365.25/(A365-$A$8+1))-1)</f>
        <v>0.407209638342252</v>
      </c>
      <c r="H365" s="5"/>
      <c r="I365" s="5"/>
      <c r="J365" s="5"/>
      <c r="K365" s="5"/>
      <c r="L365" s="5"/>
      <c r="M365" s="5"/>
      <c r="N365" s="5"/>
    </row>
    <row r="366" customFormat="false" ht="13.5" hidden="false" customHeight="true" outlineLevel="0" collapsed="false">
      <c r="A366" s="17" t="n">
        <v>44889</v>
      </c>
      <c r="B366" s="18" t="n">
        <v>7557.088</v>
      </c>
      <c r="C366" s="18" t="n">
        <v>0</v>
      </c>
      <c r="D366" s="19" t="n">
        <f aca="false">IF(B365&lt;&gt;"",(B366-(B365+C366))/(B365+C366)*100,0)</f>
        <v>0</v>
      </c>
      <c r="E366" s="20" t="n">
        <f aca="false">1+D366/100</f>
        <v>1</v>
      </c>
      <c r="F366" s="21" t="n">
        <f aca="false">ROUNDUP((PRODUCT($E$8:E366)-1),4)</f>
        <v>0.3977</v>
      </c>
      <c r="G366" s="22" t="n">
        <f aca="false">((1+(ROUNDUP(F366*100,2))/100)^(365.25/(A366-$A$8+1))-1)</f>
        <v>0.405871235825306</v>
      </c>
      <c r="H366" s="5"/>
      <c r="I366" s="5"/>
      <c r="J366" s="5"/>
      <c r="K366" s="5"/>
      <c r="L366" s="5"/>
      <c r="M366" s="5"/>
      <c r="N366" s="5"/>
    </row>
    <row r="367" customFormat="false" ht="13.5" hidden="false" customHeight="true" outlineLevel="0" collapsed="false">
      <c r="A367" s="17" t="n">
        <v>44890</v>
      </c>
      <c r="B367" s="18" t="n">
        <v>7554.976</v>
      </c>
      <c r="C367" s="18" t="n">
        <v>0</v>
      </c>
      <c r="D367" s="19" t="n">
        <f aca="false">IF(B366&lt;&gt;"",(B367-(B366+C367))/(B366+C367)*100,0)</f>
        <v>-0.0279472728119625</v>
      </c>
      <c r="E367" s="20" t="n">
        <f aca="false">1+D367/100</f>
        <v>0.99972052727188</v>
      </c>
      <c r="F367" s="21" t="n">
        <f aca="false">ROUNDUP((PRODUCT($E$8:E367)-1),4)</f>
        <v>0.3973</v>
      </c>
      <c r="G367" s="22" t="n">
        <f aca="false">((1+(ROUNDUP(F367*100,2))/100)^(365.25/(A367-$A$8+1))-1)</f>
        <v>0.404133712276218</v>
      </c>
      <c r="H367" s="5"/>
      <c r="I367" s="5"/>
      <c r="J367" s="5"/>
      <c r="K367" s="5"/>
      <c r="L367" s="5"/>
      <c r="M367" s="5"/>
      <c r="N367" s="5"/>
    </row>
    <row r="368" customFormat="false" ht="13.5" hidden="false" customHeight="true" outlineLevel="0" collapsed="false">
      <c r="A368" s="17" t="n">
        <v>44891</v>
      </c>
      <c r="B368" s="18" t="n">
        <v>7554.976</v>
      </c>
      <c r="C368" s="18" t="n">
        <v>0</v>
      </c>
      <c r="D368" s="19" t="n">
        <f aca="false">IF(B367&lt;&gt;"",(B368-(B367+C368))/(B367+C368)*100,0)</f>
        <v>0</v>
      </c>
      <c r="E368" s="20" t="n">
        <f aca="false">1+D368/100</f>
        <v>1</v>
      </c>
      <c r="F368" s="21" t="n">
        <f aca="false">ROUNDUP((PRODUCT($E$8:E368)-1),4)</f>
        <v>0.3973</v>
      </c>
      <c r="G368" s="22" t="n">
        <f aca="false">((1+(ROUNDUP(F368*100,2))/100)^(365.25/(A368-$A$8+1))-1)</f>
        <v>0.402814133776067</v>
      </c>
      <c r="H368" s="5"/>
      <c r="I368" s="5"/>
      <c r="J368" s="5"/>
      <c r="K368" s="5"/>
      <c r="L368" s="5"/>
      <c r="M368" s="5"/>
      <c r="N368" s="5"/>
    </row>
    <row r="369" customFormat="false" ht="13.5" hidden="false" customHeight="true" outlineLevel="0" collapsed="false">
      <c r="A369" s="17" t="n">
        <v>44892</v>
      </c>
      <c r="B369" s="18" t="n">
        <v>7554.976</v>
      </c>
      <c r="C369" s="18" t="n">
        <v>0</v>
      </c>
      <c r="D369" s="19" t="n">
        <f aca="false">IF(B368&lt;&gt;"",(B369-(B368+C369))/(B368+C369)*100,0)</f>
        <v>0</v>
      </c>
      <c r="E369" s="20" t="n">
        <f aca="false">1+D369/100</f>
        <v>1</v>
      </c>
      <c r="F369" s="21" t="n">
        <f aca="false">ROUNDUP((PRODUCT($E$8:E369)-1),4)</f>
        <v>0.3973</v>
      </c>
      <c r="G369" s="22" t="n">
        <f aca="false">((1+(ROUNDUP(F369*100,2))/100)^(365.25/(A369-$A$8+1))-1)</f>
        <v>0.401503075623826</v>
      </c>
      <c r="H369" s="5"/>
      <c r="I369" s="5"/>
      <c r="J369" s="5"/>
      <c r="K369" s="5"/>
      <c r="L369" s="5"/>
      <c r="M369" s="5"/>
      <c r="N369" s="5"/>
    </row>
    <row r="370" customFormat="false" ht="13.5" hidden="false" customHeight="true" outlineLevel="0" collapsed="false">
      <c r="A370" s="17" t="n">
        <v>44893</v>
      </c>
      <c r="B370" s="18" t="n">
        <v>7435.648</v>
      </c>
      <c r="C370" s="18" t="n">
        <v>0</v>
      </c>
      <c r="D370" s="19" t="n">
        <f aca="false">IF(B369&lt;&gt;"",(B370-(B369+C370))/(B369+C370)*100,0)</f>
        <v>-1.57946233052231</v>
      </c>
      <c r="E370" s="20" t="n">
        <f aca="false">1+D370/100</f>
        <v>0.984205376694777</v>
      </c>
      <c r="F370" s="21" t="n">
        <f aca="false">ROUNDUP((PRODUCT($E$8:E370)-1),4)</f>
        <v>0.3753</v>
      </c>
      <c r="G370" s="22" t="n">
        <f aca="false">((1+(ROUNDUP(F370*100,2))/100)^(365.25/(A370-$A$8+1))-1)</f>
        <v>0.378019230853593</v>
      </c>
      <c r="H370" s="5"/>
      <c r="I370" s="5"/>
      <c r="J370" s="5"/>
      <c r="K370" s="5"/>
      <c r="L370" s="5"/>
      <c r="M370" s="5"/>
      <c r="N370" s="5"/>
    </row>
    <row r="371" customFormat="false" ht="13.5" hidden="false" customHeight="true" outlineLevel="0" collapsed="false">
      <c r="A371" s="17" t="n">
        <v>44894</v>
      </c>
      <c r="B371" s="18" t="n">
        <v>7422.624</v>
      </c>
      <c r="C371" s="18" t="n">
        <v>0</v>
      </c>
      <c r="D371" s="19" t="n">
        <f aca="false">IF(B370&lt;&gt;"",(B371-(B370+C371))/(B370+C371)*100,0)</f>
        <v>-0.175156220412793</v>
      </c>
      <c r="E371" s="20" t="n">
        <f aca="false">1+D371/100</f>
        <v>0.998248437795872</v>
      </c>
      <c r="F371" s="21" t="n">
        <f aca="false">ROUNDUP((PRODUCT($E$8:E371)-1),4)</f>
        <v>0.3728</v>
      </c>
      <c r="G371" s="22" t="n">
        <f aca="false">((1+(ROUNDUP(F371*100,2))/100)^(365.25/(A371-$A$8+1))-1)</f>
        <v>0.374294545931834</v>
      </c>
      <c r="H371" s="5"/>
      <c r="I371" s="5"/>
      <c r="J371" s="5"/>
      <c r="K371" s="5"/>
      <c r="L371" s="5"/>
      <c r="M371" s="5"/>
      <c r="N371" s="5"/>
    </row>
    <row r="372" customFormat="false" ht="13.5" hidden="false" customHeight="true" outlineLevel="0" collapsed="false">
      <c r="A372" s="17" t="n">
        <v>44895</v>
      </c>
      <c r="B372" s="18" t="n">
        <v>7658.464</v>
      </c>
      <c r="C372" s="18" t="n">
        <v>0</v>
      </c>
      <c r="D372" s="19" t="n">
        <f aca="false">IF(B371&lt;&gt;"",(B372-(B371+C372))/(B371+C372)*100,0)</f>
        <v>3.17731303646798</v>
      </c>
      <c r="E372" s="20" t="n">
        <f aca="false">1+D372/100</f>
        <v>1.03177313036468</v>
      </c>
      <c r="F372" s="21" t="n">
        <f aca="false">ROUNDUP((PRODUCT($E$8:E372)-1),4)</f>
        <v>0.4165</v>
      </c>
      <c r="G372" s="22" t="n">
        <f aca="false">((1+(ROUNDUP(F372*100,2))/100)^(365.25/(A372-$A$8+1))-1)</f>
        <v>0.416837855199979</v>
      </c>
      <c r="H372" s="5"/>
      <c r="I372" s="5"/>
      <c r="J372" s="5"/>
      <c r="K372" s="5"/>
      <c r="L372" s="5"/>
      <c r="M372" s="5"/>
      <c r="N372" s="5"/>
    </row>
    <row r="373" customFormat="false" ht="13.5" hidden="false" customHeight="true" outlineLevel="0" collapsed="false">
      <c r="A373" s="17" t="n">
        <v>44896</v>
      </c>
      <c r="B373" s="18" t="n">
        <v>7654.944</v>
      </c>
      <c r="C373" s="18" t="n">
        <v>0</v>
      </c>
      <c r="D373" s="19" t="n">
        <f aca="false">IF(B372&lt;&gt;"",(B373-(B372+C373))/(B372+C373)*100,0)</f>
        <v>-0.0459622190559536</v>
      </c>
      <c r="E373" s="20" t="n">
        <f aca="false">1+D373/100</f>
        <v>0.99954037780944</v>
      </c>
      <c r="F373" s="21" t="n">
        <f aca="false">ROUNDUP((PRODUCT($E$8:E373)-1),4)</f>
        <v>0.4158</v>
      </c>
      <c r="G373" s="22" t="n">
        <f aca="false">((1+(ROUNDUP(F373*100,2))/100)^(365.25/(A373-$A$8+1))-1)</f>
        <v>0.414791617027286</v>
      </c>
      <c r="H373" s="5"/>
      <c r="I373" s="5"/>
      <c r="J373" s="5"/>
      <c r="K373" s="5"/>
      <c r="L373" s="5"/>
      <c r="M373" s="5"/>
      <c r="N373" s="5"/>
    </row>
    <row r="374" customFormat="false" ht="13.5" hidden="false" customHeight="true" outlineLevel="0" collapsed="false">
      <c r="A374" s="17" t="n">
        <v>44897</v>
      </c>
      <c r="B374" s="18" t="n">
        <v>7900.256</v>
      </c>
      <c r="C374" s="18" t="n">
        <v>260.448</v>
      </c>
      <c r="D374" s="19" t="n">
        <f aca="false">IF(B373&lt;&gt;"",(B374-(B373+C374))/(B373+C374)*100,0)</f>
        <v>-0.191222367761439</v>
      </c>
      <c r="E374" s="20" t="n">
        <f aca="false">1+D374/100</f>
        <v>0.998087776322386</v>
      </c>
      <c r="F374" s="21" t="n">
        <f aca="false">ROUNDUP((PRODUCT($E$8:E374)-1),4)</f>
        <v>0.4131</v>
      </c>
      <c r="G374" s="22" t="n">
        <f aca="false">((1+(ROUNDUP(F374*100,2))/100)^(365.25/(A374-$A$8+1))-1)</f>
        <v>0.410771940186578</v>
      </c>
      <c r="H374" s="5"/>
      <c r="I374" s="5"/>
      <c r="J374" s="5"/>
      <c r="K374" s="5"/>
      <c r="L374" s="5"/>
      <c r="M374" s="5"/>
      <c r="N374" s="5"/>
    </row>
    <row r="375" customFormat="false" ht="13.5" hidden="false" customHeight="true" outlineLevel="0" collapsed="false">
      <c r="A375" s="17" t="n">
        <v>44898</v>
      </c>
      <c r="B375" s="18" t="n">
        <v>7900.256</v>
      </c>
      <c r="C375" s="18" t="n">
        <v>0</v>
      </c>
      <c r="D375" s="19" t="n">
        <f aca="false">IF(B374&lt;&gt;"",(B375-(B374+C375))/(B374+C375)*100,0)</f>
        <v>0</v>
      </c>
      <c r="E375" s="20" t="n">
        <f aca="false">1+D375/100</f>
        <v>1</v>
      </c>
      <c r="F375" s="21" t="n">
        <f aca="false">ROUNDUP((PRODUCT($E$8:E375)-1),4)</f>
        <v>0.4131</v>
      </c>
      <c r="G375" s="22" t="n">
        <f aca="false">((1+(ROUNDUP(F375*100,2))/100)^(365.25/(A375-$A$8+1))-1)</f>
        <v>0.409453266469853</v>
      </c>
      <c r="H375" s="5"/>
      <c r="I375" s="5"/>
      <c r="J375" s="5"/>
      <c r="K375" s="5"/>
      <c r="L375" s="5"/>
      <c r="M375" s="5"/>
      <c r="N375" s="5"/>
    </row>
    <row r="376" customFormat="false" ht="13.5" hidden="false" customHeight="true" outlineLevel="0" collapsed="false">
      <c r="A376" s="17" t="n">
        <v>44899</v>
      </c>
      <c r="B376" s="18" t="n">
        <v>7900.256</v>
      </c>
      <c r="C376" s="18" t="n">
        <v>0</v>
      </c>
      <c r="D376" s="19" t="n">
        <f aca="false">IF(B375&lt;&gt;"",(B376-(B375+C376))/(B375+C376)*100,0)</f>
        <v>0</v>
      </c>
      <c r="E376" s="20" t="n">
        <f aca="false">1+D376/100</f>
        <v>1</v>
      </c>
      <c r="F376" s="21" t="n">
        <f aca="false">ROUNDUP((PRODUCT($E$8:E376)-1),4)</f>
        <v>0.4131</v>
      </c>
      <c r="G376" s="22" t="n">
        <f aca="false">((1+(ROUNDUP(F376*100,2))/100)^(365.25/(A376-$A$8+1))-1)</f>
        <v>0.408142962623139</v>
      </c>
      <c r="H376" s="5"/>
      <c r="I376" s="5"/>
      <c r="J376" s="5"/>
      <c r="K376" s="5"/>
      <c r="L376" s="5"/>
      <c r="M376" s="5"/>
      <c r="N376" s="5"/>
    </row>
    <row r="377" customFormat="false" ht="13.5" hidden="false" customHeight="true" outlineLevel="0" collapsed="false">
      <c r="A377" s="17" t="n">
        <v>44900</v>
      </c>
      <c r="B377" s="18" t="n">
        <v>7752.108</v>
      </c>
      <c r="C377" s="18" t="n">
        <v>0</v>
      </c>
      <c r="D377" s="19" t="n">
        <f aca="false">IF(B376&lt;&gt;"",(B377-(B376+C377))/(B376+C377)*100,0)</f>
        <v>-1.87523037228161</v>
      </c>
      <c r="E377" s="20" t="n">
        <f aca="false">1+D377/100</f>
        <v>0.981247696277184</v>
      </c>
      <c r="F377" s="21" t="n">
        <f aca="false">ROUNDUP((PRODUCT($E$8:E377)-1),4)</f>
        <v>0.3866</v>
      </c>
      <c r="G377" s="22" t="n">
        <f aca="false">((1+(ROUNDUP(F377*100,2))/100)^(365.25/(A377-$A$8+1))-1)</f>
        <v>0.380793867117887</v>
      </c>
      <c r="H377" s="5"/>
      <c r="I377" s="5"/>
      <c r="J377" s="5"/>
      <c r="K377" s="5"/>
      <c r="L377" s="5"/>
      <c r="M377" s="5"/>
      <c r="N377" s="5"/>
    </row>
    <row r="378" customFormat="false" ht="13.5" hidden="false" customHeight="true" outlineLevel="0" collapsed="false">
      <c r="A378" s="17" t="n">
        <v>44901</v>
      </c>
      <c r="B378" s="18" t="n">
        <v>7637.448</v>
      </c>
      <c r="C378" s="18" t="n">
        <v>0</v>
      </c>
      <c r="D378" s="19" t="n">
        <f aca="false">IF(B377&lt;&gt;"",(B378-(B377+C378))/(B377+C378)*100,0)</f>
        <v>-1.47908156078322</v>
      </c>
      <c r="E378" s="20" t="n">
        <f aca="false">1+D378/100</f>
        <v>0.985209184392168</v>
      </c>
      <c r="F378" s="21" t="n">
        <f aca="false">ROUNDUP((PRODUCT($E$8:E378)-1),4)</f>
        <v>0.3661</v>
      </c>
      <c r="G378" s="22" t="n">
        <f aca="false">((1+(ROUNDUP(F378*100,2))/100)^(365.25/(A378-$A$8+1))-1)</f>
        <v>0.359510904315907</v>
      </c>
      <c r="H378" s="5"/>
      <c r="I378" s="5"/>
      <c r="J378" s="5"/>
      <c r="K378" s="5"/>
      <c r="L378" s="5"/>
      <c r="M378" s="5"/>
      <c r="N378" s="5"/>
    </row>
    <row r="379" customFormat="false" ht="13.5" hidden="false" customHeight="true" outlineLevel="0" collapsed="false">
      <c r="A379" s="17" t="n">
        <v>44902</v>
      </c>
      <c r="B379" s="18" t="n">
        <v>7686.815</v>
      </c>
      <c r="C379" s="18" t="n">
        <v>0</v>
      </c>
      <c r="D379" s="19" t="n">
        <f aca="false">IF(B378&lt;&gt;"",(B379-(B378+C379))/(B378+C379)*100,0)</f>
        <v>0.646380832969352</v>
      </c>
      <c r="E379" s="20" t="n">
        <f aca="false">1+D379/100</f>
        <v>1.00646380832969</v>
      </c>
      <c r="F379" s="21" t="n">
        <f aca="false">ROUNDUP((PRODUCT($E$8:E379)-1),4)</f>
        <v>0.3749</v>
      </c>
      <c r="G379" s="22" t="n">
        <f aca="false">((1+(ROUNDUP(F379*100,2))/100)^(365.25/(A379-$A$8+1))-1)</f>
        <v>0.366979999351514</v>
      </c>
      <c r="H379" s="5"/>
      <c r="I379" s="5"/>
      <c r="J379" s="5"/>
      <c r="K379" s="5"/>
      <c r="L379" s="5"/>
      <c r="M379" s="5"/>
      <c r="N379" s="5"/>
    </row>
    <row r="380" customFormat="false" ht="13.5" hidden="false" customHeight="true" outlineLevel="0" collapsed="false">
      <c r="A380" s="17" t="n">
        <v>44903</v>
      </c>
      <c r="B380" s="18" t="n">
        <v>7748.104</v>
      </c>
      <c r="C380" s="18" t="n">
        <v>0</v>
      </c>
      <c r="D380" s="19" t="n">
        <f aca="false">IF(B379&lt;&gt;"",(B380-(B379+C380))/(B379+C380)*100,0)</f>
        <v>0.79732633086654</v>
      </c>
      <c r="E380" s="20" t="n">
        <f aca="false">1+D380/100</f>
        <v>1.00797326330867</v>
      </c>
      <c r="F380" s="21" t="n">
        <f aca="false">ROUNDUP((PRODUCT($E$8:E380)-1),4)</f>
        <v>0.3859</v>
      </c>
      <c r="G380" s="22" t="n">
        <f aca="false">((1+(ROUNDUP(F380*100,2))/100)^(365.25/(A380-$A$8+1))-1)</f>
        <v>0.376534381494371</v>
      </c>
      <c r="H380" s="5"/>
      <c r="I380" s="5"/>
      <c r="J380" s="5"/>
      <c r="K380" s="5"/>
      <c r="L380" s="5"/>
      <c r="M380" s="5"/>
      <c r="N380" s="5"/>
    </row>
    <row r="381" customFormat="false" ht="13.5" hidden="false" customHeight="true" outlineLevel="0" collapsed="false">
      <c r="A381" s="17" t="n">
        <v>44904</v>
      </c>
      <c r="B381" s="18" t="n">
        <v>7690.485</v>
      </c>
      <c r="C381" s="18" t="n">
        <v>0</v>
      </c>
      <c r="D381" s="19" t="n">
        <f aca="false">IF(B380&lt;&gt;"",(B381-(B380+C381))/(B380+C381)*100,0)</f>
        <v>-0.743652898825309</v>
      </c>
      <c r="E381" s="20" t="n">
        <f aca="false">1+D381/100</f>
        <v>0.992563471011747</v>
      </c>
      <c r="F381" s="21" t="n">
        <f aca="false">ROUNDUP((PRODUCT($E$8:E381)-1),4)</f>
        <v>0.3756</v>
      </c>
      <c r="G381" s="22" t="n">
        <f aca="false">((1+(ROUNDUP(F381*100,2))/100)^(365.25/(A381-$A$8+1))-1)</f>
        <v>0.365375302621227</v>
      </c>
      <c r="H381" s="5"/>
      <c r="I381" s="5"/>
      <c r="J381" s="5"/>
      <c r="K381" s="5"/>
      <c r="L381" s="5"/>
      <c r="M381" s="5"/>
      <c r="N381" s="5"/>
    </row>
    <row r="382" customFormat="false" ht="13.5" hidden="false" customHeight="true" outlineLevel="0" collapsed="false">
      <c r="A382" s="17" t="n">
        <v>44905</v>
      </c>
      <c r="B382" s="18" t="n">
        <v>7690.485</v>
      </c>
      <c r="C382" s="18" t="n">
        <v>0</v>
      </c>
      <c r="D382" s="19" t="n">
        <f aca="false">IF(B381&lt;&gt;"",(B382-(B381+C382))/(B381+C382)*100,0)</f>
        <v>0</v>
      </c>
      <c r="E382" s="20" t="n">
        <f aca="false">1+D382/100</f>
        <v>1</v>
      </c>
      <c r="F382" s="21" t="n">
        <f aca="false">ROUNDUP((PRODUCT($E$8:E382)-1),4)</f>
        <v>0.3756</v>
      </c>
      <c r="G382" s="22" t="n">
        <f aca="false">((1+(ROUNDUP(F382*100,2))/100)^(365.25/(A382-$A$8+1))-1)</f>
        <v>0.364241858866228</v>
      </c>
      <c r="H382" s="5"/>
      <c r="I382" s="5"/>
      <c r="J382" s="5"/>
      <c r="K382" s="5"/>
      <c r="L382" s="5"/>
      <c r="M382" s="5"/>
      <c r="N382" s="5"/>
    </row>
    <row r="383" customFormat="false" ht="13.5" hidden="false" customHeight="true" outlineLevel="0" collapsed="false">
      <c r="A383" s="17" t="n">
        <v>44906</v>
      </c>
      <c r="B383" s="18" t="n">
        <v>7690.485</v>
      </c>
      <c r="C383" s="18" t="n">
        <v>0</v>
      </c>
      <c r="D383" s="19" t="n">
        <f aca="false">IF(B382&lt;&gt;"",(B383-(B382+C383))/(B382+C383)*100,0)</f>
        <v>0</v>
      </c>
      <c r="E383" s="20" t="n">
        <f aca="false">1+D383/100</f>
        <v>1</v>
      </c>
      <c r="F383" s="21" t="n">
        <f aca="false">ROUNDUP((PRODUCT($E$8:E383)-1),4)</f>
        <v>0.3756</v>
      </c>
      <c r="G383" s="22" t="n">
        <f aca="false">((1+(ROUNDUP(F383*100,2))/100)^(365.25/(A383-$A$8+1))-1)</f>
        <v>0.363115377484412</v>
      </c>
      <c r="H383" s="5"/>
      <c r="I383" s="5"/>
      <c r="J383" s="5"/>
      <c r="K383" s="5"/>
      <c r="L383" s="5"/>
      <c r="M383" s="5"/>
      <c r="N383" s="5"/>
    </row>
    <row r="384" customFormat="false" ht="13.5" hidden="false" customHeight="true" outlineLevel="0" collapsed="false">
      <c r="A384" s="17" t="n">
        <v>44907</v>
      </c>
      <c r="B384" s="18" t="n">
        <v>7928.861</v>
      </c>
      <c r="C384" s="18" t="n">
        <v>127.542</v>
      </c>
      <c r="D384" s="19" t="n">
        <f aca="false">IF(B383&lt;&gt;"",(B384-(B383+C384))/(B383+C384)*100,0)</f>
        <v>1.41767225925417</v>
      </c>
      <c r="E384" s="20" t="n">
        <f aca="false">1+D384/100</f>
        <v>1.01417672259254</v>
      </c>
      <c r="F384" s="21" t="n">
        <f aca="false">ROUNDUP((PRODUCT($E$8:E384)-1),4)</f>
        <v>0.3951</v>
      </c>
      <c r="G384" s="22" t="n">
        <f aca="false">((1+(ROUNDUP(F384*100,2))/100)^(365.25/(A384-$A$8+1))-1)</f>
        <v>0.380697086431282</v>
      </c>
      <c r="H384" s="5"/>
      <c r="I384" s="5"/>
      <c r="J384" s="5"/>
      <c r="K384" s="5"/>
      <c r="L384" s="5"/>
      <c r="M384" s="5"/>
      <c r="N384" s="5"/>
    </row>
    <row r="385" customFormat="false" ht="13.5" hidden="false" customHeight="true" outlineLevel="0" collapsed="false">
      <c r="A385" s="17" t="n">
        <v>44908</v>
      </c>
      <c r="B385" s="18" t="n">
        <v>7990.779</v>
      </c>
      <c r="C385" s="18" t="n">
        <v>0</v>
      </c>
      <c r="D385" s="19" t="n">
        <f aca="false">IF(B384&lt;&gt;"",(B385-(B384+C385))/(B384+C385)*100,0)</f>
        <v>0.78091922660769</v>
      </c>
      <c r="E385" s="20" t="n">
        <f aca="false">1+D385/100</f>
        <v>1.00780919226608</v>
      </c>
      <c r="F385" s="21" t="n">
        <f aca="false">ROUNDUP((PRODUCT($E$8:E385)-1),4)</f>
        <v>0.406</v>
      </c>
      <c r="G385" s="22" t="n">
        <f aca="false">((1+(ROUNDUP(F385*100,2))/100)^(365.25/(A385-$A$8+1))-1)</f>
        <v>0.389932635779704</v>
      </c>
      <c r="H385" s="5"/>
      <c r="I385" s="5"/>
      <c r="J385" s="5"/>
      <c r="K385" s="5"/>
      <c r="L385" s="5"/>
      <c r="M385" s="5"/>
      <c r="N385" s="5"/>
    </row>
    <row r="386" customFormat="false" ht="13.5" hidden="false" customHeight="true" outlineLevel="0" collapsed="false">
      <c r="A386" s="17" t="n">
        <v>44909</v>
      </c>
      <c r="B386" s="18" t="n">
        <v>7942.289</v>
      </c>
      <c r="C386" s="18" t="n">
        <v>0</v>
      </c>
      <c r="D386" s="19" t="n">
        <f aca="false">IF(B385&lt;&gt;"",(B386-(B385+C386))/(B385+C386)*100,0)</f>
        <v>-0.606824441021329</v>
      </c>
      <c r="E386" s="20" t="n">
        <f aca="false">1+D386/100</f>
        <v>0.993931755589787</v>
      </c>
      <c r="F386" s="21" t="n">
        <f aca="false">ROUNDUP((PRODUCT($E$8:E386)-1),4)</f>
        <v>0.3974</v>
      </c>
      <c r="G386" s="22" t="n">
        <f aca="false">((1+(ROUNDUP(F386*100,2))/100)^(365.25/(A386-$A$8+1))-1)</f>
        <v>0.380538582386791</v>
      </c>
      <c r="H386" s="5"/>
      <c r="I386" s="5"/>
      <c r="J386" s="5"/>
      <c r="K386" s="5"/>
      <c r="L386" s="5"/>
      <c r="M386" s="5"/>
      <c r="N386" s="5"/>
    </row>
    <row r="387" customFormat="false" ht="13.5" hidden="false" customHeight="true" outlineLevel="0" collapsed="false">
      <c r="A387" s="17" t="n">
        <v>44910</v>
      </c>
      <c r="B387" s="18" t="n">
        <v>7740.123</v>
      </c>
      <c r="C387" s="18" t="n">
        <v>0</v>
      </c>
      <c r="D387" s="19" t="n">
        <f aca="false">IF(B386&lt;&gt;"",(B387-(B386+C387))/(B386+C387)*100,0)</f>
        <v>-2.54543746771238</v>
      </c>
      <c r="E387" s="20" t="n">
        <f aca="false">1+D387/100</f>
        <v>0.974545625322876</v>
      </c>
      <c r="F387" s="21" t="n">
        <f aca="false">ROUNDUP((PRODUCT($E$8:E387)-1),4)</f>
        <v>0.3619</v>
      </c>
      <c r="G387" s="22" t="n">
        <f aca="false">((1+(ROUNDUP(F387*100,2))/100)^(365.25/(A387-$A$8+1))-1)</f>
        <v>0.345669060504399</v>
      </c>
      <c r="H387" s="5"/>
      <c r="I387" s="5"/>
      <c r="J387" s="5"/>
      <c r="K387" s="5"/>
      <c r="L387" s="5"/>
      <c r="M387" s="5"/>
      <c r="N387" s="5"/>
    </row>
    <row r="388" customFormat="false" ht="13.5" hidden="false" customHeight="true" outlineLevel="0" collapsed="false">
      <c r="A388" s="17" t="n">
        <v>44911</v>
      </c>
      <c r="B388" s="18" t="n">
        <v>7652.841</v>
      </c>
      <c r="C388" s="18" t="n">
        <v>0</v>
      </c>
      <c r="D388" s="19" t="n">
        <f aca="false">IF(B387&lt;&gt;"",(B388-(B387+C388))/(B387+C388)*100,0)</f>
        <v>-1.12765649848201</v>
      </c>
      <c r="E388" s="20" t="n">
        <f aca="false">1+D388/100</f>
        <v>0.98872343501518</v>
      </c>
      <c r="F388" s="21" t="n">
        <f aca="false">ROUNDUP((PRODUCT($E$8:E388)-1),4)</f>
        <v>0.3465</v>
      </c>
      <c r="G388" s="22" t="n">
        <f aca="false">((1+(ROUNDUP(F388*100,2))/100)^(365.25/(A388-$A$8+1))-1)</f>
        <v>0.330041371360463</v>
      </c>
      <c r="H388" s="5"/>
      <c r="I388" s="5"/>
      <c r="J388" s="5"/>
      <c r="K388" s="5"/>
      <c r="L388" s="5"/>
      <c r="M388" s="5"/>
      <c r="N388" s="5"/>
    </row>
    <row r="389" customFormat="false" ht="13.5" hidden="false" customHeight="true" outlineLevel="0" collapsed="false">
      <c r="A389" s="17" t="n">
        <v>44912</v>
      </c>
      <c r="B389" s="18" t="n">
        <v>7693.875</v>
      </c>
      <c r="C389" s="18" t="n">
        <v>41.034</v>
      </c>
      <c r="D389" s="19" t="n">
        <f aca="false">IF(B388&lt;&gt;"",(B389-(B388+C389))/(B388+C389)*100,0)</f>
        <v>0</v>
      </c>
      <c r="E389" s="20" t="n">
        <f aca="false">1+D389/100</f>
        <v>1</v>
      </c>
      <c r="F389" s="21" t="n">
        <f aca="false">ROUNDUP((PRODUCT($E$8:E389)-1),4)</f>
        <v>0.3465</v>
      </c>
      <c r="G389" s="22" t="n">
        <f aca="false">((1+(ROUNDUP(F389*100,2))/100)^(365.25/(A389-$A$8+1))-1)</f>
        <v>0.329048702286633</v>
      </c>
      <c r="H389" s="5"/>
      <c r="I389" s="5"/>
      <c r="J389" s="5"/>
      <c r="K389" s="5"/>
      <c r="L389" s="5"/>
      <c r="M389" s="5"/>
      <c r="N389" s="5"/>
    </row>
    <row r="390" customFormat="false" ht="13.5" hidden="false" customHeight="true" outlineLevel="0" collapsed="false">
      <c r="A390" s="17" t="n">
        <v>44913</v>
      </c>
      <c r="B390" s="18" t="n">
        <v>7693.875</v>
      </c>
      <c r="C390" s="18" t="n">
        <v>0</v>
      </c>
      <c r="D390" s="19" t="n">
        <f aca="false">IF(B389&lt;&gt;"",(B390-(B389+C390))/(B389+C390)*100,0)</f>
        <v>0</v>
      </c>
      <c r="E390" s="20" t="n">
        <f aca="false">1+D390/100</f>
        <v>1</v>
      </c>
      <c r="F390" s="21" t="n">
        <f aca="false">ROUNDUP((PRODUCT($E$8:E390)-1),4)</f>
        <v>0.3465</v>
      </c>
      <c r="G390" s="22" t="n">
        <f aca="false">((1+(ROUNDUP(F390*100,2))/100)^(365.25/(A390-$A$8+1))-1)</f>
        <v>0.328061951944304</v>
      </c>
      <c r="H390" s="5"/>
      <c r="I390" s="5"/>
      <c r="J390" s="5"/>
      <c r="K390" s="5"/>
      <c r="L390" s="5"/>
      <c r="M390" s="5"/>
      <c r="N390" s="5"/>
    </row>
    <row r="391" customFormat="false" ht="13.5" hidden="false" customHeight="true" outlineLevel="0" collapsed="false">
      <c r="A391" s="17" t="n">
        <v>44914</v>
      </c>
      <c r="B391" s="18" t="n">
        <v>7619.625</v>
      </c>
      <c r="C391" s="18" t="n">
        <v>0</v>
      </c>
      <c r="D391" s="19" t="n">
        <f aca="false">IF(B390&lt;&gt;"",(B391-(B390+C391))/(B390+C391)*100,0)</f>
        <v>-0.965053370375786</v>
      </c>
      <c r="E391" s="20" t="n">
        <f aca="false">1+D391/100</f>
        <v>0.990349466296242</v>
      </c>
      <c r="F391" s="21" t="n">
        <f aca="false">ROUNDUP((PRODUCT($E$8:E391)-1),4)</f>
        <v>0.3335</v>
      </c>
      <c r="G391" s="22" t="n">
        <f aca="false">((1+(ROUNDUP(F391*100,2))/100)^(365.25/(A391-$A$8+1))-1)</f>
        <v>0.314891279876507</v>
      </c>
      <c r="H391" s="5"/>
      <c r="I391" s="5"/>
      <c r="J391" s="5"/>
      <c r="K391" s="5"/>
      <c r="L391" s="5"/>
      <c r="M391" s="5"/>
      <c r="N391" s="5"/>
    </row>
    <row r="392" customFormat="false" ht="13.5" hidden="false" customHeight="true" outlineLevel="0" collapsed="false">
      <c r="A392" s="17" t="n">
        <v>44915</v>
      </c>
      <c r="B392" s="18" t="n">
        <v>7627.5</v>
      </c>
      <c r="C392" s="18" t="n">
        <v>0</v>
      </c>
      <c r="D392" s="19" t="n">
        <f aca="false">IF(B391&lt;&gt;"",(B392-(B391+C392))/(B391+C392)*100,0)</f>
        <v>0.10335154289089</v>
      </c>
      <c r="E392" s="20" t="n">
        <f aca="false">1+D392/100</f>
        <v>1.00103351542891</v>
      </c>
      <c r="F392" s="21" t="n">
        <f aca="false">ROUNDUP((PRODUCT($E$8:E392)-1),4)</f>
        <v>0.3349</v>
      </c>
      <c r="G392" s="22" t="n">
        <f aca="false">((1+(ROUNDUP(F392*100,2))/100)^(365.25/(A392-$A$8+1))-1)</f>
        <v>0.315265340846476</v>
      </c>
      <c r="H392" s="5"/>
      <c r="I392" s="5"/>
      <c r="J392" s="5"/>
      <c r="K392" s="5"/>
      <c r="L392" s="5"/>
      <c r="M392" s="5"/>
      <c r="N392" s="5"/>
    </row>
    <row r="393" customFormat="false" ht="13.5" hidden="false" customHeight="true" outlineLevel="0" collapsed="false">
      <c r="A393" s="17" t="n">
        <v>44916</v>
      </c>
      <c r="B393" s="18" t="n">
        <v>7741.5</v>
      </c>
      <c r="C393" s="18" t="n">
        <v>0</v>
      </c>
      <c r="D393" s="19" t="n">
        <f aca="false">IF(B392&lt;&gt;"",(B393-(B392+C393))/(B392+C393)*100,0)</f>
        <v>1.4945919370698</v>
      </c>
      <c r="E393" s="20" t="n">
        <f aca="false">1+D393/100</f>
        <v>1.0149459193707</v>
      </c>
      <c r="F393" s="21" t="n">
        <f aca="false">ROUNDUP((PRODUCT($E$8:E393)-1),4)</f>
        <v>0.3549</v>
      </c>
      <c r="G393" s="22" t="n">
        <f aca="false">((1+(ROUNDUP(F393*100,2))/100)^(365.25/(A393-$A$8+1))-1)</f>
        <v>0.332957719631983</v>
      </c>
      <c r="H393" s="5"/>
      <c r="I393" s="5"/>
      <c r="J393" s="5"/>
      <c r="K393" s="5"/>
      <c r="L393" s="5"/>
      <c r="M393" s="5"/>
      <c r="N393" s="5"/>
    </row>
    <row r="394" customFormat="false" ht="13.5" hidden="false" customHeight="true" outlineLevel="0" collapsed="false">
      <c r="A394" s="17" t="n">
        <v>44917</v>
      </c>
      <c r="B394" s="18" t="n">
        <v>7690.788</v>
      </c>
      <c r="C394" s="18" t="n">
        <v>0</v>
      </c>
      <c r="D394" s="19" t="n">
        <f aca="false">IF(B393&lt;&gt;"",(B394-(B393+C394))/(B393+C394)*100,0)</f>
        <v>-0.655066847510155</v>
      </c>
      <c r="E394" s="20" t="n">
        <f aca="false">1+D394/100</f>
        <v>0.993449331524898</v>
      </c>
      <c r="F394" s="21" t="n">
        <f aca="false">ROUNDUP((PRODUCT($E$8:E394)-1),4)</f>
        <v>0.346</v>
      </c>
      <c r="G394" s="22" t="n">
        <f aca="false">((1+(ROUNDUP(F394*100,2))/100)^(365.25/(A394-$A$8+1))-1)</f>
        <v>0.323709017620962</v>
      </c>
      <c r="H394" s="5"/>
      <c r="I394" s="5"/>
      <c r="J394" s="5"/>
      <c r="K394" s="5"/>
      <c r="L394" s="5"/>
      <c r="M394" s="5"/>
      <c r="N394" s="5"/>
    </row>
    <row r="395" customFormat="false" ht="13.5" hidden="false" customHeight="true" outlineLevel="0" collapsed="false">
      <c r="A395" s="17" t="n">
        <v>44918</v>
      </c>
      <c r="B395" s="18" t="n">
        <v>7690.788</v>
      </c>
      <c r="C395" s="18" t="n">
        <v>0</v>
      </c>
      <c r="D395" s="19" t="n">
        <f aca="false">IF(B394&lt;&gt;"",(B395-(B394+C395))/(B394+C395)*100,0)</f>
        <v>0</v>
      </c>
      <c r="E395" s="20" t="n">
        <f aca="false">1+D395/100</f>
        <v>1</v>
      </c>
      <c r="F395" s="21" t="n">
        <f aca="false">ROUNDUP((PRODUCT($E$8:E395)-1),4)</f>
        <v>0.346</v>
      </c>
      <c r="G395" s="22" t="n">
        <f aca="false">((1+(ROUNDUP(F395*100,2))/100)^(365.25/(A395-$A$8+1))-1)</f>
        <v>0.322752616241226</v>
      </c>
      <c r="H395" s="5"/>
      <c r="I395" s="5"/>
      <c r="J395" s="5"/>
      <c r="K395" s="5"/>
      <c r="L395" s="5"/>
      <c r="M395" s="5"/>
      <c r="N395" s="5"/>
    </row>
    <row r="396" customFormat="false" ht="13.5" hidden="false" customHeight="true" outlineLevel="0" collapsed="false">
      <c r="A396" s="17" t="n">
        <v>44919</v>
      </c>
      <c r="B396" s="18" t="n">
        <v>7690.788</v>
      </c>
      <c r="C396" s="18" t="n">
        <v>0</v>
      </c>
      <c r="D396" s="19" t="n">
        <f aca="false">IF(B395&lt;&gt;"",(B396-(B395+C396))/(B395+C396)*100,0)</f>
        <v>0</v>
      </c>
      <c r="E396" s="20" t="n">
        <f aca="false">1+D396/100</f>
        <v>1</v>
      </c>
      <c r="F396" s="21" t="n">
        <f aca="false">ROUNDUP((PRODUCT($E$8:E396)-1),4)</f>
        <v>0.346</v>
      </c>
      <c r="G396" s="22" t="n">
        <f aca="false">((1+(ROUNDUP(F396*100,2))/100)^(365.25/(A396-$A$8+1))-1)</f>
        <v>0.321801817788662</v>
      </c>
      <c r="H396" s="5"/>
      <c r="I396" s="5"/>
      <c r="J396" s="5"/>
      <c r="K396" s="5"/>
      <c r="L396" s="5"/>
      <c r="M396" s="5"/>
      <c r="N396" s="5"/>
    </row>
    <row r="397" customFormat="false" ht="13.5" hidden="false" customHeight="true" outlineLevel="0" collapsed="false">
      <c r="A397" s="17" t="n">
        <v>44920</v>
      </c>
      <c r="B397" s="18" t="n">
        <v>7690.788</v>
      </c>
      <c r="C397" s="18" t="n">
        <v>0</v>
      </c>
      <c r="D397" s="19" t="n">
        <f aca="false">IF(B396&lt;&gt;"",(B397-(B396+C397))/(B396+C397)*100,0)</f>
        <v>0</v>
      </c>
      <c r="E397" s="20" t="n">
        <f aca="false">1+D397/100</f>
        <v>1</v>
      </c>
      <c r="F397" s="21" t="n">
        <f aca="false">ROUNDUP((PRODUCT($E$8:E397)-1),4)</f>
        <v>0.346</v>
      </c>
      <c r="G397" s="22" t="n">
        <f aca="false">((1+(ROUNDUP(F397*100,2))/100)^(365.25/(A397-$A$8+1))-1)</f>
        <v>0.320856573414924</v>
      </c>
      <c r="H397" s="5"/>
      <c r="I397" s="5"/>
      <c r="J397" s="5"/>
      <c r="K397" s="5"/>
      <c r="L397" s="5"/>
      <c r="M397" s="5"/>
      <c r="N397" s="5"/>
    </row>
    <row r="398" customFormat="false" ht="13.5" hidden="false" customHeight="true" outlineLevel="0" collapsed="false">
      <c r="A398" s="17" t="n">
        <v>44921</v>
      </c>
      <c r="B398" s="18" t="n">
        <v>7690.788</v>
      </c>
      <c r="C398" s="18" t="n">
        <v>0</v>
      </c>
      <c r="D398" s="19" t="n">
        <f aca="false">IF(B397&lt;&gt;"",(B398-(B397+C398))/(B397+C398)*100,0)</f>
        <v>0</v>
      </c>
      <c r="E398" s="20" t="n">
        <f aca="false">1+D398/100</f>
        <v>1</v>
      </c>
      <c r="F398" s="21" t="n">
        <f aca="false">ROUNDUP((PRODUCT($E$8:E398)-1),4)</f>
        <v>0.346</v>
      </c>
      <c r="G398" s="22" t="n">
        <f aca="false">((1+(ROUNDUP(F398*100,2))/100)^(365.25/(A398-$A$8+1))-1)</f>
        <v>0.319916834835365</v>
      </c>
      <c r="H398" s="5"/>
      <c r="I398" s="5"/>
      <c r="J398" s="5"/>
      <c r="K398" s="5"/>
      <c r="L398" s="5"/>
      <c r="M398" s="5"/>
      <c r="N398" s="5"/>
    </row>
    <row r="399" customFormat="false" ht="13.5" hidden="false" customHeight="true" outlineLevel="0" collapsed="false">
      <c r="A399" s="17" t="n">
        <v>44922</v>
      </c>
      <c r="B399" s="18" t="n">
        <v>7690.788</v>
      </c>
      <c r="C399" s="18" t="n">
        <v>0</v>
      </c>
      <c r="D399" s="19" t="n">
        <f aca="false">IF(B398&lt;&gt;"",(B399-(B398+C399))/(B398+C399)*100,0)</f>
        <v>0</v>
      </c>
      <c r="E399" s="20" t="n">
        <f aca="false">1+D399/100</f>
        <v>1</v>
      </c>
      <c r="F399" s="21" t="n">
        <f aca="false">ROUNDUP((PRODUCT($E$8:E399)-1),4)</f>
        <v>0.346</v>
      </c>
      <c r="G399" s="22" t="n">
        <f aca="false">((1+(ROUNDUP(F399*100,2))/100)^(365.25/(A399-$A$8+1))-1)</f>
        <v>0.318982554320963</v>
      </c>
      <c r="H399" s="5"/>
      <c r="I399" s="5"/>
      <c r="J399" s="5"/>
      <c r="K399" s="5"/>
      <c r="L399" s="5"/>
      <c r="M399" s="5"/>
      <c r="N399" s="5"/>
    </row>
    <row r="400" customFormat="false" ht="13.5" hidden="false" customHeight="true" outlineLevel="0" collapsed="false">
      <c r="A400" s="17" t="n">
        <v>44923</v>
      </c>
      <c r="B400" s="18" t="n">
        <v>7605.738</v>
      </c>
      <c r="C400" s="18" t="n">
        <v>0</v>
      </c>
      <c r="D400" s="19" t="n">
        <f aca="false">IF(B399&lt;&gt;"",(B400-(B399+C400))/(B399+C400)*100,0)</f>
        <v>-1.10586847537601</v>
      </c>
      <c r="E400" s="20" t="n">
        <f aca="false">1+D400/100</f>
        <v>0.98894131524624</v>
      </c>
      <c r="F400" s="21" t="n">
        <f aca="false">ROUNDUP((PRODUCT($E$8:E400)-1),4)</f>
        <v>0.3311</v>
      </c>
      <c r="G400" s="22" t="n">
        <f aca="false">((1+(ROUNDUP(F400*100,2))/100)^(365.25/(A400-$A$8+1))-1)</f>
        <v>0.304487980080947</v>
      </c>
      <c r="H400" s="5"/>
      <c r="I400" s="5"/>
      <c r="J400" s="5"/>
      <c r="K400" s="5"/>
      <c r="L400" s="5"/>
      <c r="M400" s="5"/>
      <c r="N400" s="5"/>
    </row>
    <row r="401" customFormat="false" ht="13.5" hidden="false" customHeight="true" outlineLevel="0" collapsed="false">
      <c r="A401" s="17" t="n">
        <v>44924</v>
      </c>
      <c r="B401" s="18" t="n">
        <v>7743.33</v>
      </c>
      <c r="C401" s="18" t="n">
        <v>0</v>
      </c>
      <c r="D401" s="19" t="n">
        <f aca="false">IF(B400&lt;&gt;"",(B401-(B400+C401))/(B400+C401)*100,0)</f>
        <v>1.80905521594355</v>
      </c>
      <c r="E401" s="20" t="n">
        <f aca="false">1+D401/100</f>
        <v>1.01809055215944</v>
      </c>
      <c r="F401" s="21" t="n">
        <f aca="false">ROUNDUP((PRODUCT($E$8:E401)-1),4)</f>
        <v>0.3552</v>
      </c>
      <c r="G401" s="22" t="n">
        <f aca="false">((1+(ROUNDUP(F401*100,2))/100)^(365.25/(A401-$A$8+1))-1)</f>
        <v>0.325473855063532</v>
      </c>
      <c r="H401" s="5"/>
      <c r="I401" s="5"/>
      <c r="J401" s="5"/>
      <c r="K401" s="5"/>
      <c r="L401" s="5"/>
      <c r="M401" s="5"/>
      <c r="N401" s="5"/>
    </row>
    <row r="402" customFormat="false" ht="13.5" hidden="false" customHeight="true" outlineLevel="0" collapsed="false">
      <c r="A402" s="17" t="n">
        <v>44925</v>
      </c>
      <c r="B402" s="18" t="n">
        <v>7743.33</v>
      </c>
      <c r="C402" s="18" t="n">
        <v>0</v>
      </c>
      <c r="D402" s="19" t="n">
        <f aca="false">IF(B401&lt;&gt;"",(B402-(B401+C402))/(B401+C402)*100,0)</f>
        <v>0</v>
      </c>
      <c r="E402" s="20" t="n">
        <f aca="false">1+D402/100</f>
        <v>1</v>
      </c>
      <c r="F402" s="21" t="n">
        <f aca="false">ROUNDUP((PRODUCT($E$8:E402)-1),4)</f>
        <v>0.3552</v>
      </c>
      <c r="G402" s="22" t="n">
        <f aca="false">((1+(ROUNDUP(F402*100,2))/100)^(365.25/(A402-$A$8+1))-1)</f>
        <v>0.324528676278964</v>
      </c>
      <c r="H402" s="5"/>
      <c r="I402" s="5"/>
      <c r="J402" s="5"/>
      <c r="K402" s="5"/>
      <c r="L402" s="5"/>
      <c r="M402" s="5"/>
      <c r="N402" s="5"/>
    </row>
    <row r="403" customFormat="false" ht="13.5" hidden="false" customHeight="true" outlineLevel="0" collapsed="false">
      <c r="A403" s="17" t="n">
        <v>44926</v>
      </c>
      <c r="B403" s="18" t="n">
        <v>7743.33</v>
      </c>
      <c r="C403" s="18" t="n">
        <v>0</v>
      </c>
      <c r="D403" s="19" t="n">
        <f aca="false">IF(B402&lt;&gt;"",(B403-(B402+C403))/(B402+C403)*100,0)</f>
        <v>0</v>
      </c>
      <c r="E403" s="20" t="n">
        <f aca="false">1+D403/100</f>
        <v>1</v>
      </c>
      <c r="F403" s="21" t="n">
        <f aca="false">ROUNDUP((PRODUCT($E$8:E403)-1),4)</f>
        <v>0.3552</v>
      </c>
      <c r="G403" s="22" t="n">
        <f aca="false">((1+(ROUNDUP(F403*100,2))/100)^(365.25/(A403-$A$8+1))-1)</f>
        <v>0.323588940023135</v>
      </c>
      <c r="H403" s="5"/>
      <c r="I403" s="5"/>
      <c r="J403" s="5"/>
      <c r="K403" s="5"/>
      <c r="L403" s="5"/>
      <c r="M403" s="5"/>
      <c r="N403" s="5"/>
    </row>
    <row r="404" customFormat="false" ht="13.5" hidden="false" customHeight="true" outlineLevel="0" collapsed="false">
      <c r="A404" s="17" t="n">
        <v>44927</v>
      </c>
      <c r="B404" s="18" t="n">
        <v>7743.33</v>
      </c>
      <c r="C404" s="18" t="n">
        <v>0</v>
      </c>
      <c r="D404" s="19" t="n">
        <f aca="false">IF(B403&lt;&gt;"",(B404-(B403+C404))/(B403+C404)*100,0)</f>
        <v>0</v>
      </c>
      <c r="E404" s="20" t="n">
        <f aca="false">1+D404/100</f>
        <v>1</v>
      </c>
      <c r="F404" s="21" t="n">
        <f aca="false">ROUNDUP((PRODUCT($E$8:E404)-1),4)</f>
        <v>0.3552</v>
      </c>
      <c r="G404" s="22" t="n">
        <f aca="false">((1+(ROUNDUP(F404*100,2))/100)^(365.25/(A404-$A$8+1))-1)</f>
        <v>0.322654599656899</v>
      </c>
      <c r="H404" s="5"/>
      <c r="I404" s="5"/>
      <c r="J404" s="5"/>
      <c r="K404" s="5"/>
      <c r="L404" s="5"/>
      <c r="M404" s="5"/>
      <c r="N404" s="5"/>
    </row>
    <row r="405" customFormat="false" ht="13.5" hidden="false" customHeight="true" outlineLevel="0" collapsed="false">
      <c r="A405" s="17" t="n">
        <v>44928</v>
      </c>
      <c r="B405" s="18" t="n">
        <v>7989.15</v>
      </c>
      <c r="C405" s="18" t="n">
        <v>245.82</v>
      </c>
      <c r="D405" s="19" t="n">
        <f aca="false">IF(B404&lt;&gt;"",(B405-(B404+C405))/(B404+C405)*100,0)</f>
        <v>0</v>
      </c>
      <c r="E405" s="20" t="n">
        <f aca="false">1+D405/100</f>
        <v>1</v>
      </c>
      <c r="F405" s="21" t="n">
        <f aca="false">ROUNDUP((PRODUCT($E$8:E405)-1),4)</f>
        <v>0.3552</v>
      </c>
      <c r="G405" s="22" t="n">
        <f aca="false">((1+(ROUNDUP(F405*100,2))/100)^(365.25/(A405-$A$8+1))-1)</f>
        <v>0.321725609070125</v>
      </c>
      <c r="H405" s="5"/>
      <c r="I405" s="5"/>
      <c r="J405" s="5"/>
      <c r="K405" s="5"/>
      <c r="L405" s="5"/>
      <c r="M405" s="5"/>
      <c r="N405" s="5"/>
    </row>
    <row r="406" customFormat="false" ht="13.5" hidden="false" customHeight="true" outlineLevel="0" collapsed="false">
      <c r="A406" s="17" t="n">
        <v>44929</v>
      </c>
      <c r="B406" s="18" t="n">
        <v>7934.94</v>
      </c>
      <c r="C406" s="18" t="n">
        <v>0</v>
      </c>
      <c r="D406" s="19" t="n">
        <f aca="false">IF(B405&lt;&gt;"",(B406-(B405+C406))/(B405+C406)*100,0)</f>
        <v>-0.678545277031975</v>
      </c>
      <c r="E406" s="20" t="n">
        <f aca="false">1+D406/100</f>
        <v>0.99321454722968</v>
      </c>
      <c r="F406" s="21" t="n">
        <f aca="false">ROUNDUP((PRODUCT($E$8:E406)-1),4)</f>
        <v>0.346</v>
      </c>
      <c r="G406" s="22" t="n">
        <f aca="false">((1+(ROUNDUP(F406*100,2))/100)^(365.25/(A406-$A$8+1))-1)</f>
        <v>0.312591520381682</v>
      </c>
      <c r="H406" s="5"/>
      <c r="I406" s="5"/>
      <c r="J406" s="5"/>
      <c r="K406" s="5"/>
      <c r="L406" s="5"/>
      <c r="M406" s="5"/>
      <c r="N406" s="5"/>
    </row>
    <row r="407" customFormat="false" ht="13.5" hidden="false" customHeight="true" outlineLevel="0" collapsed="false">
      <c r="A407" s="17" t="n">
        <v>44930</v>
      </c>
      <c r="B407" s="18" t="n">
        <v>7998.12</v>
      </c>
      <c r="C407" s="18" t="n">
        <v>0</v>
      </c>
      <c r="D407" s="19" t="n">
        <f aca="false">IF(B406&lt;&gt;"",(B407-(B406+C407))/(B406+C407)*100,0)</f>
        <v>0.79622530227072</v>
      </c>
      <c r="E407" s="20" t="n">
        <f aca="false">1+D407/100</f>
        <v>1.00796225302271</v>
      </c>
      <c r="F407" s="21" t="n">
        <f aca="false">ROUNDUP((PRODUCT($E$8:E407)-1),4)</f>
        <v>0.3567</v>
      </c>
      <c r="G407" s="22" t="n">
        <f aca="false">((1+(ROUNDUP(F407*100,2))/100)^(365.25/(A407-$A$8+1))-1)</f>
        <v>0.321217424735204</v>
      </c>
      <c r="H407" s="5"/>
      <c r="I407" s="5"/>
      <c r="J407" s="5"/>
      <c r="K407" s="5"/>
      <c r="L407" s="5"/>
      <c r="M407" s="5"/>
      <c r="N407" s="5"/>
    </row>
    <row r="408" customFormat="false" ht="13.5" hidden="false" customHeight="true" outlineLevel="0" collapsed="false">
      <c r="A408" s="17" t="n">
        <v>44931</v>
      </c>
      <c r="B408" s="18" t="n">
        <v>7998.12</v>
      </c>
      <c r="C408" s="18" t="n">
        <v>0</v>
      </c>
      <c r="D408" s="19" t="n">
        <f aca="false">IF(B407&lt;&gt;"",(B408-(B407+C408))/(B407+C408)*100,0)</f>
        <v>0</v>
      </c>
      <c r="E408" s="20" t="n">
        <f aca="false">1+D408/100</f>
        <v>1</v>
      </c>
      <c r="F408" s="21" t="n">
        <f aca="false">ROUNDUP((PRODUCT($E$8:E408)-1),4)</f>
        <v>0.3567</v>
      </c>
      <c r="G408" s="22" t="n">
        <f aca="false">((1+(ROUNDUP(F408*100,2))/100)^(365.25/(A408-$A$8+1))-1)</f>
        <v>0.32029996319375</v>
      </c>
      <c r="H408" s="5"/>
      <c r="I408" s="5"/>
      <c r="J408" s="5"/>
      <c r="K408" s="5"/>
      <c r="L408" s="5"/>
      <c r="M408" s="5"/>
      <c r="N408" s="5"/>
    </row>
    <row r="409" customFormat="false" ht="13.5" hidden="false" customHeight="true" outlineLevel="0" collapsed="false">
      <c r="A409" s="17" t="n">
        <v>44932</v>
      </c>
      <c r="B409" s="18" t="n">
        <v>8081.19</v>
      </c>
      <c r="C409" s="18" t="n">
        <v>0</v>
      </c>
      <c r="D409" s="19" t="n">
        <f aca="false">IF(B408&lt;&gt;"",(B409-(B408+C409))/(B408+C409)*100,0)</f>
        <v>1.03861907548274</v>
      </c>
      <c r="E409" s="20" t="n">
        <f aca="false">1+D409/100</f>
        <v>1.01038619075483</v>
      </c>
      <c r="F409" s="21" t="n">
        <f aca="false">ROUNDUP((PRODUCT($E$8:E409)-1),4)</f>
        <v>0.3708</v>
      </c>
      <c r="G409" s="22" t="n">
        <f aca="false">((1+(ROUNDUP(F409*100,2))/100)^(365.25/(A409-$A$8+1))-1)</f>
        <v>0.331840478225541</v>
      </c>
      <c r="H409" s="5"/>
      <c r="I409" s="5"/>
      <c r="J409" s="5"/>
      <c r="K409" s="5"/>
      <c r="L409" s="5"/>
      <c r="M409" s="5"/>
      <c r="N409" s="5"/>
    </row>
    <row r="410" customFormat="false" ht="13.5" hidden="false" customHeight="true" outlineLevel="0" collapsed="false">
      <c r="A410" s="17" t="n">
        <v>44933</v>
      </c>
      <c r="B410" s="18" t="n">
        <v>8143.353</v>
      </c>
      <c r="C410" s="18" t="n">
        <v>0</v>
      </c>
      <c r="D410" s="19" t="n">
        <f aca="false">IF(B409&lt;&gt;"",(B410-(B409+C410))/(B409+C410)*100,0)</f>
        <v>0.769230769230775</v>
      </c>
      <c r="E410" s="20" t="n">
        <f aca="false">1+D410/100</f>
        <v>1.00769230769231</v>
      </c>
      <c r="F410" s="21" t="n">
        <f aca="false">ROUNDUP((PRODUCT($E$8:E410)-1),4)</f>
        <v>0.3813</v>
      </c>
      <c r="G410" s="22" t="n">
        <f aca="false">((1+(ROUNDUP(F410*100,2))/100)^(365.25/(A410-$A$8+1))-1)</f>
        <v>0.340129875796199</v>
      </c>
      <c r="H410" s="5"/>
      <c r="I410" s="5"/>
      <c r="J410" s="5"/>
      <c r="K410" s="5"/>
      <c r="L410" s="5"/>
      <c r="M410" s="5"/>
      <c r="N410" s="5"/>
    </row>
    <row r="411" customFormat="false" ht="13.5" hidden="false" customHeight="true" outlineLevel="0" collapsed="false">
      <c r="A411" s="17" t="n">
        <v>44934</v>
      </c>
      <c r="B411" s="18" t="n">
        <v>8143.353</v>
      </c>
      <c r="C411" s="18" t="n">
        <v>0</v>
      </c>
      <c r="D411" s="19" t="n">
        <f aca="false">IF(B410&lt;&gt;"",(B411-(B410+C411))/(B410+C411)*100,0)</f>
        <v>0</v>
      </c>
      <c r="E411" s="20" t="n">
        <f aca="false">1+D411/100</f>
        <v>1</v>
      </c>
      <c r="F411" s="21" t="n">
        <f aca="false">ROUNDUP((PRODUCT($E$8:E411)-1),4)</f>
        <v>0.3813</v>
      </c>
      <c r="G411" s="22" t="n">
        <f aca="false">((1+(ROUNDUP(F411*100,2))/100)^(365.25/(A411-$A$8+1))-1)</f>
        <v>0.339159076168685</v>
      </c>
      <c r="H411" s="5"/>
      <c r="I411" s="5"/>
      <c r="J411" s="5"/>
      <c r="K411" s="5"/>
      <c r="L411" s="5"/>
      <c r="M411" s="5"/>
      <c r="N411" s="5"/>
    </row>
    <row r="412" customFormat="false" ht="13.5" hidden="false" customHeight="true" outlineLevel="0" collapsed="false">
      <c r="A412" s="17" t="n">
        <v>44935</v>
      </c>
      <c r="B412" s="18" t="n">
        <v>8143.746</v>
      </c>
      <c r="C412" s="18" t="n">
        <v>0</v>
      </c>
      <c r="D412" s="19" t="n">
        <f aca="false">IF(B411&lt;&gt;"",(B412-(B411+C412))/(B411+C412)*100,0)</f>
        <v>0.00482602191013983</v>
      </c>
      <c r="E412" s="20" t="n">
        <f aca="false">1+D412/100</f>
        <v>1.0000482602191</v>
      </c>
      <c r="F412" s="21" t="n">
        <f aca="false">ROUNDUP((PRODUCT($E$8:E412)-1),4)</f>
        <v>0.3814</v>
      </c>
      <c r="G412" s="22" t="n">
        <f aca="false">((1+(ROUNDUP(F412*100,2))/100)^(365.25/(A412-$A$8+1))-1)</f>
        <v>0.338281139133255</v>
      </c>
      <c r="H412" s="5"/>
      <c r="I412" s="5"/>
      <c r="J412" s="5"/>
      <c r="K412" s="5"/>
      <c r="L412" s="5"/>
      <c r="M412" s="5"/>
      <c r="N412" s="5"/>
    </row>
    <row r="413" customFormat="false" ht="13.5" hidden="false" customHeight="true" outlineLevel="0" collapsed="false">
      <c r="A413" s="17" t="n">
        <v>44936</v>
      </c>
      <c r="B413" s="18" t="n">
        <v>8201.91</v>
      </c>
      <c r="C413" s="18" t="n">
        <v>0</v>
      </c>
      <c r="D413" s="19" t="n">
        <f aca="false">IF(B412&lt;&gt;"",(B413-(B412+C413))/(B412+C413)*100,0)</f>
        <v>0.714216774442618</v>
      </c>
      <c r="E413" s="20" t="n">
        <f aca="false">1+D413/100</f>
        <v>1.00714216774443</v>
      </c>
      <c r="F413" s="21" t="n">
        <f aca="false">ROUNDUP((PRODUCT($E$8:E413)-1),4)</f>
        <v>0.3913</v>
      </c>
      <c r="G413" s="22" t="n">
        <f aca="false">((1+(ROUNDUP(F413*100,2))/100)^(365.25/(A413-$A$8+1))-1)</f>
        <v>0.345940057407433</v>
      </c>
      <c r="H413" s="5"/>
      <c r="I413" s="5"/>
      <c r="J413" s="5"/>
      <c r="K413" s="5"/>
      <c r="L413" s="5"/>
      <c r="M413" s="5"/>
      <c r="N413" s="5"/>
    </row>
    <row r="414" customFormat="false" ht="13.5" hidden="false" customHeight="true" outlineLevel="0" collapsed="false">
      <c r="A414" s="17" t="n">
        <v>44937</v>
      </c>
      <c r="B414" s="18" t="n">
        <v>8311.164</v>
      </c>
      <c r="C414" s="18" t="n">
        <v>0</v>
      </c>
      <c r="D414" s="19" t="n">
        <f aca="false">IF(B413&lt;&gt;"",(B414-(B413+C414))/(B413+C414)*100,0)</f>
        <v>1.33205558217538</v>
      </c>
      <c r="E414" s="20" t="n">
        <f aca="false">1+D414/100</f>
        <v>1.01332055582175</v>
      </c>
      <c r="F414" s="21" t="n">
        <f aca="false">ROUNDUP((PRODUCT($E$8:E414)-1),4)</f>
        <v>0.4098</v>
      </c>
      <c r="G414" s="22" t="n">
        <f aca="false">((1+(ROUNDUP(F414*100,2))/100)^(365.25/(A414-$A$8+1))-1)</f>
        <v>0.36099632099027</v>
      </c>
      <c r="H414" s="5"/>
      <c r="I414" s="5"/>
      <c r="J414" s="5"/>
      <c r="K414" s="5"/>
      <c r="L414" s="5"/>
      <c r="M414" s="5"/>
      <c r="N414" s="5"/>
    </row>
    <row r="415" customFormat="false" ht="13.5" hidden="false" customHeight="true" outlineLevel="0" collapsed="false">
      <c r="A415" s="17" t="n">
        <v>44938</v>
      </c>
      <c r="B415" s="18" t="n">
        <v>8469.174</v>
      </c>
      <c r="C415" s="18" t="n">
        <v>127.356</v>
      </c>
      <c r="D415" s="19" t="n">
        <f aca="false">IF(B414&lt;&gt;"",(B415-(B414+C415))/(B414+C415)*100,0)</f>
        <v>0.363262752236158</v>
      </c>
      <c r="E415" s="20" t="n">
        <f aca="false">1+D415/100</f>
        <v>1.00363262752236</v>
      </c>
      <c r="F415" s="21" t="n">
        <f aca="false">ROUNDUP((PRODUCT($E$8:E415)-1),4)</f>
        <v>0.4149</v>
      </c>
      <c r="G415" s="22" t="n">
        <f aca="false">((1+(ROUNDUP(F415*100,2))/100)^(365.25/(A415-$A$8+1))-1)</f>
        <v>0.364371979264105</v>
      </c>
      <c r="H415" s="5"/>
      <c r="I415" s="5"/>
      <c r="J415" s="5"/>
      <c r="K415" s="5"/>
      <c r="L415" s="5"/>
      <c r="M415" s="5"/>
      <c r="N415" s="5"/>
    </row>
    <row r="416" customFormat="false" ht="13.5" hidden="false" customHeight="true" outlineLevel="0" collapsed="false">
      <c r="A416" s="17" t="n">
        <v>44939</v>
      </c>
      <c r="B416" s="18" t="n">
        <v>8507.877</v>
      </c>
      <c r="C416" s="18" t="n">
        <v>0</v>
      </c>
      <c r="D416" s="19" t="n">
        <f aca="false">IF(B415&lt;&gt;"",(B416-(B415+C416))/(B415+C416)*100,0)</f>
        <v>0.456986714406875</v>
      </c>
      <c r="E416" s="20" t="n">
        <f aca="false">1+D416/100</f>
        <v>1.00456986714407</v>
      </c>
      <c r="F416" s="21" t="n">
        <f aca="false">ROUNDUP((PRODUCT($E$8:E416)-1),4)</f>
        <v>0.4214</v>
      </c>
      <c r="G416" s="22" t="n">
        <f aca="false">((1+(ROUNDUP(F416*100,2))/100)^(365.25/(A416-$A$8+1))-1)</f>
        <v>0.368927726576937</v>
      </c>
      <c r="H416" s="5"/>
      <c r="I416" s="5"/>
      <c r="J416" s="5"/>
      <c r="K416" s="5"/>
      <c r="L416" s="5"/>
      <c r="M416" s="5"/>
      <c r="N416" s="5"/>
    </row>
    <row r="417" customFormat="false" ht="13.5" hidden="false" customHeight="true" outlineLevel="0" collapsed="false">
      <c r="A417" s="17" t="n">
        <v>44940</v>
      </c>
      <c r="B417" s="18" t="n">
        <v>8507.877</v>
      </c>
      <c r="C417" s="18" t="n">
        <v>0</v>
      </c>
      <c r="D417" s="19" t="n">
        <f aca="false">IF(B416&lt;&gt;"",(B417-(B416+C417))/(B416+C417)*100,0)</f>
        <v>0</v>
      </c>
      <c r="E417" s="20" t="n">
        <f aca="false">1+D417/100</f>
        <v>1</v>
      </c>
      <c r="F417" s="21" t="n">
        <f aca="false">ROUNDUP((PRODUCT($E$8:E417)-1),4)</f>
        <v>0.4214</v>
      </c>
      <c r="G417" s="22" t="n">
        <f aca="false">((1+(ROUNDUP(F417*100,2))/100)^(365.25/(A417-$A$8+1))-1)</f>
        <v>0.367879637037684</v>
      </c>
      <c r="H417" s="5"/>
      <c r="I417" s="5"/>
      <c r="J417" s="5"/>
      <c r="K417" s="5"/>
      <c r="L417" s="5"/>
      <c r="M417" s="5"/>
      <c r="N417" s="5"/>
    </row>
    <row r="418" customFormat="false" ht="13.5" hidden="false" customHeight="true" outlineLevel="0" collapsed="false">
      <c r="A418" s="17" t="n">
        <v>44941</v>
      </c>
      <c r="B418" s="18" t="n">
        <v>8507.877</v>
      </c>
      <c r="C418" s="18" t="n">
        <v>0</v>
      </c>
      <c r="D418" s="19" t="n">
        <f aca="false">IF(B417&lt;&gt;"",(B418-(B417+C418))/(B417+C418)*100,0)</f>
        <v>0</v>
      </c>
      <c r="E418" s="20" t="n">
        <f aca="false">1+D418/100</f>
        <v>1</v>
      </c>
      <c r="F418" s="21" t="n">
        <f aca="false">ROUNDUP((PRODUCT($E$8:E418)-1),4)</f>
        <v>0.4214</v>
      </c>
      <c r="G418" s="22" t="n">
        <f aca="false">((1+(ROUNDUP(F418*100,2))/100)^(365.25/(A418-$A$8+1))-1)</f>
        <v>0.366837444290858</v>
      </c>
      <c r="H418" s="5"/>
      <c r="I418" s="5"/>
      <c r="J418" s="5"/>
      <c r="K418" s="5"/>
      <c r="L418" s="5"/>
      <c r="M418" s="5"/>
      <c r="N418" s="5"/>
    </row>
    <row r="419" customFormat="false" ht="13.5" hidden="false" customHeight="true" outlineLevel="0" collapsed="false">
      <c r="A419" s="17" t="n">
        <v>44942</v>
      </c>
      <c r="B419" s="18" t="n">
        <v>8507.877</v>
      </c>
      <c r="C419" s="18" t="n">
        <v>0</v>
      </c>
      <c r="D419" s="19" t="n">
        <f aca="false">IF(B418&lt;&gt;"",(B419-(B418+C419))/(B418+C419)*100,0)</f>
        <v>0</v>
      </c>
      <c r="E419" s="20" t="n">
        <f aca="false">1+D419/100</f>
        <v>1</v>
      </c>
      <c r="F419" s="21" t="n">
        <f aca="false">ROUNDUP((PRODUCT($E$8:E419)-1),4)</f>
        <v>0.4214</v>
      </c>
      <c r="G419" s="22" t="n">
        <f aca="false">((1+(ROUNDUP(F419*100,2))/100)^(365.25/(A419-$A$8+1))-1)</f>
        <v>0.365801099011182</v>
      </c>
      <c r="H419" s="5"/>
      <c r="I419" s="5"/>
      <c r="J419" s="5"/>
      <c r="K419" s="5"/>
      <c r="L419" s="5"/>
      <c r="M419" s="5"/>
      <c r="N419" s="5"/>
    </row>
    <row r="420" customFormat="false" ht="13.5" hidden="false" customHeight="true" outlineLevel="0" collapsed="false">
      <c r="A420" s="17" t="n">
        <v>44943</v>
      </c>
      <c r="B420" s="18" t="n">
        <v>8536.889</v>
      </c>
      <c r="C420" s="18" t="n">
        <v>42.578</v>
      </c>
      <c r="D420" s="19" t="n">
        <f aca="false">IF(B419&lt;&gt;"",(B420-(B419+C420))/(B419+C420)*100,0)</f>
        <v>-0.158658223451254</v>
      </c>
      <c r="E420" s="20" t="n">
        <f aca="false">1+D420/100</f>
        <v>0.998413417765487</v>
      </c>
      <c r="F420" s="21" t="n">
        <f aca="false">ROUNDUP((PRODUCT($E$8:E420)-1),4)</f>
        <v>0.4191</v>
      </c>
      <c r="G420" s="22" t="n">
        <f aca="false">((1+(ROUNDUP(F420*100,2))/100)^(365.25/(A420-$A$8+1))-1)</f>
        <v>0.362817328705908</v>
      </c>
      <c r="H420" s="5"/>
      <c r="I420" s="5"/>
      <c r="J420" s="5"/>
      <c r="K420" s="5"/>
      <c r="L420" s="5"/>
      <c r="M420" s="5"/>
      <c r="N420" s="5"/>
    </row>
    <row r="421" customFormat="false" ht="13.5" hidden="false" customHeight="true" outlineLevel="0" collapsed="false">
      <c r="A421" s="17" t="n">
        <v>44944</v>
      </c>
      <c r="B421" s="18" t="n">
        <v>8404.559</v>
      </c>
      <c r="C421" s="18" t="n">
        <v>0</v>
      </c>
      <c r="D421" s="19" t="n">
        <f aca="false">IF(B420&lt;&gt;"",(B421-(B420+C421))/(B420+C421)*100,0)</f>
        <v>-1.5500962938607</v>
      </c>
      <c r="E421" s="20" t="n">
        <f aca="false">1+D421/100</f>
        <v>0.984499037061393</v>
      </c>
      <c r="F421" s="21" t="n">
        <f aca="false">ROUNDUP((PRODUCT($E$8:E421)-1),4)</f>
        <v>0.3971</v>
      </c>
      <c r="G421" s="22" t="n">
        <f aca="false">((1+(ROUNDUP(F421*100,2))/100)^(365.25/(A421-$A$8+1))-1)</f>
        <v>0.343155915726986</v>
      </c>
      <c r="H421" s="5"/>
      <c r="I421" s="5"/>
      <c r="J421" s="5"/>
      <c r="K421" s="5"/>
      <c r="L421" s="5"/>
      <c r="M421" s="5"/>
      <c r="N421" s="5"/>
    </row>
    <row r="422" customFormat="false" ht="13.5" hidden="false" customHeight="true" outlineLevel="0" collapsed="false">
      <c r="A422" s="17" t="n">
        <v>44945</v>
      </c>
      <c r="B422" s="18" t="n">
        <v>8338.795</v>
      </c>
      <c r="C422" s="18" t="n">
        <v>0</v>
      </c>
      <c r="D422" s="19" t="n">
        <f aca="false">IF(B421&lt;&gt;"",(B422-(B421+C422))/(B421+C422)*100,0)</f>
        <v>-0.782480080156487</v>
      </c>
      <c r="E422" s="20" t="n">
        <f aca="false">1+D422/100</f>
        <v>0.992175199198435</v>
      </c>
      <c r="F422" s="21" t="n">
        <f aca="false">ROUNDUP((PRODUCT($E$8:E422)-1),4)</f>
        <v>0.3862</v>
      </c>
      <c r="G422" s="22" t="n">
        <f aca="false">((1+(ROUNDUP(F422*100,2))/100)^(365.25/(A422-$A$8+1))-1)</f>
        <v>0.332980740647373</v>
      </c>
      <c r="H422" s="5"/>
      <c r="I422" s="5"/>
      <c r="J422" s="5"/>
      <c r="K422" s="5"/>
      <c r="L422" s="5"/>
      <c r="M422" s="5"/>
      <c r="N422" s="5"/>
    </row>
    <row r="423" customFormat="false" ht="13.5" hidden="false" customHeight="true" outlineLevel="0" collapsed="false">
      <c r="A423" s="17" t="n">
        <v>44946</v>
      </c>
      <c r="B423" s="18" t="n">
        <v>8501.2</v>
      </c>
      <c r="C423" s="18" t="n">
        <v>0</v>
      </c>
      <c r="D423" s="19" t="n">
        <f aca="false">IF(B422&lt;&gt;"",(B423-(B422+C423))/(B422+C423)*100,0)</f>
        <v>1.94758355373887</v>
      </c>
      <c r="E423" s="20" t="n">
        <f aca="false">1+D423/100</f>
        <v>1.01947583553739</v>
      </c>
      <c r="F423" s="21" t="n">
        <f aca="false">ROUNDUP((PRODUCT($E$8:E423)-1),4)</f>
        <v>0.4132</v>
      </c>
      <c r="G423" s="22" t="n">
        <f aca="false">((1+(ROUNDUP(F423*100,2))/100)^(365.25/(A423-$A$8+1))-1)</f>
        <v>0.35481347715723</v>
      </c>
      <c r="H423" s="5"/>
      <c r="I423" s="5"/>
      <c r="J423" s="5"/>
      <c r="K423" s="5"/>
      <c r="L423" s="5"/>
      <c r="M423" s="5"/>
      <c r="N423" s="5"/>
    </row>
    <row r="424" customFormat="false" ht="13.5" hidden="false" customHeight="true" outlineLevel="0" collapsed="false">
      <c r="A424" s="17" t="n">
        <v>44947</v>
      </c>
      <c r="B424" s="18" t="n">
        <v>8501.2</v>
      </c>
      <c r="C424" s="18" t="n">
        <v>0</v>
      </c>
      <c r="D424" s="19" t="n">
        <f aca="false">IF(B423&lt;&gt;"",(B424-(B423+C424))/(B423+C424)*100,0)</f>
        <v>0</v>
      </c>
      <c r="E424" s="20" t="n">
        <f aca="false">1+D424/100</f>
        <v>1</v>
      </c>
      <c r="F424" s="21" t="n">
        <f aca="false">ROUNDUP((PRODUCT($E$8:E424)-1),4)</f>
        <v>0.4132</v>
      </c>
      <c r="G424" s="22" t="n">
        <f aca="false">((1+(ROUNDUP(F424*100,2))/100)^(365.25/(A424-$A$8+1))-1)</f>
        <v>0.353827246856714</v>
      </c>
      <c r="H424" s="5"/>
      <c r="I424" s="5"/>
      <c r="J424" s="5"/>
      <c r="K424" s="5"/>
      <c r="L424" s="5"/>
      <c r="M424" s="5"/>
      <c r="N424" s="5"/>
    </row>
    <row r="425" customFormat="false" ht="13.5" hidden="false" customHeight="true" outlineLevel="0" collapsed="false">
      <c r="A425" s="17" t="n">
        <v>44948</v>
      </c>
      <c r="B425" s="18" t="n">
        <v>8564.8</v>
      </c>
      <c r="C425" s="18" t="n">
        <v>0</v>
      </c>
      <c r="D425" s="19" t="n">
        <f aca="false">IF(B424&lt;&gt;"",(B425-(B424+C425))/(B424+C425)*100,0)</f>
        <v>0.748129675810478</v>
      </c>
      <c r="E425" s="20" t="n">
        <f aca="false">1+D425/100</f>
        <v>1.0074812967581</v>
      </c>
      <c r="F425" s="21" t="n">
        <f aca="false">ROUNDUP((PRODUCT($E$8:E425)-1),4)</f>
        <v>0.4238</v>
      </c>
      <c r="G425" s="22" t="n">
        <f aca="false">((1+(ROUNDUP(F425*100,2))/100)^(365.25/(A425-$A$8+1))-1)</f>
        <v>0.361709017970793</v>
      </c>
      <c r="H425" s="5"/>
      <c r="I425" s="5"/>
      <c r="J425" s="5"/>
      <c r="K425" s="5"/>
      <c r="L425" s="5"/>
      <c r="M425" s="5"/>
      <c r="N425" s="5"/>
    </row>
    <row r="426" customFormat="false" ht="13.5" hidden="false" customHeight="true" outlineLevel="0" collapsed="false">
      <c r="A426" s="17" t="n">
        <v>44949</v>
      </c>
      <c r="B426" s="18" t="n">
        <v>8672.264</v>
      </c>
      <c r="C426" s="18" t="n">
        <v>0</v>
      </c>
      <c r="D426" s="19" t="n">
        <f aca="false">IF(B425&lt;&gt;"",(B426-(B425+C426))/(B425+C426)*100,0)</f>
        <v>1.2547169811321</v>
      </c>
      <c r="E426" s="20" t="n">
        <f aca="false">1+D426/100</f>
        <v>1.01254716981132</v>
      </c>
      <c r="F426" s="21" t="n">
        <f aca="false">ROUNDUP((PRODUCT($E$8:E426)-1),4)</f>
        <v>0.4416</v>
      </c>
      <c r="G426" s="22" t="n">
        <f aca="false">((1+(ROUNDUP(F426*100,2))/100)^(365.25/(A426-$A$8+1))-1)</f>
        <v>0.375523163733091</v>
      </c>
      <c r="H426" s="5"/>
      <c r="I426" s="5"/>
      <c r="J426" s="5"/>
      <c r="K426" s="5"/>
      <c r="L426" s="5"/>
      <c r="M426" s="5"/>
      <c r="N426" s="5"/>
    </row>
    <row r="427" customFormat="false" ht="13.5" hidden="false" customHeight="true" outlineLevel="0" collapsed="false">
      <c r="A427" s="17" t="n">
        <v>44950</v>
      </c>
      <c r="B427" s="18" t="n">
        <v>8661.76</v>
      </c>
      <c r="C427" s="18" t="n">
        <v>0</v>
      </c>
      <c r="D427" s="19" t="n">
        <f aca="false">IF(B426&lt;&gt;"",(B427-(B426+C427))/(B426+C427)*100,0)</f>
        <v>-0.121121773968145</v>
      </c>
      <c r="E427" s="20" t="n">
        <f aca="false">1+D427/100</f>
        <v>0.998788782260318</v>
      </c>
      <c r="F427" s="21" t="n">
        <f aca="false">ROUNDUP((PRODUCT($E$8:E427)-1),4)</f>
        <v>0.4399</v>
      </c>
      <c r="G427" s="22" t="n">
        <f aca="false">((1+(ROUNDUP(F427*100,2))/100)^(365.25/(A427-$A$8+1))-1)</f>
        <v>0.373069693038355</v>
      </c>
      <c r="H427" s="5"/>
      <c r="I427" s="5"/>
      <c r="J427" s="5"/>
      <c r="K427" s="5"/>
      <c r="L427" s="5"/>
      <c r="M427" s="5"/>
      <c r="N427" s="5"/>
    </row>
    <row r="428" customFormat="false" ht="13.5" hidden="false" customHeight="true" outlineLevel="0" collapsed="false">
      <c r="A428" s="17" t="n">
        <v>44951</v>
      </c>
      <c r="B428" s="18" t="n">
        <v>8660.952</v>
      </c>
      <c r="C428" s="18" t="n">
        <v>0</v>
      </c>
      <c r="D428" s="19" t="n">
        <f aca="false">IF(B427&lt;&gt;"",(B428-(B427+C428))/(B427+C428)*100,0)</f>
        <v>-0.00932835820896564</v>
      </c>
      <c r="E428" s="20" t="n">
        <f aca="false">1+D428/100</f>
        <v>0.99990671641791</v>
      </c>
      <c r="F428" s="21" t="n">
        <f aca="false">ROUNDUP((PRODUCT($E$8:E428)-1),4)</f>
        <v>0.4398</v>
      </c>
      <c r="G428" s="22" t="n">
        <f aca="false">((1+(ROUNDUP(F428*100,2))/100)^(365.25/(A428-$A$8+1))-1)</f>
        <v>0.371953374663694</v>
      </c>
      <c r="H428" s="5"/>
      <c r="I428" s="5"/>
      <c r="J428" s="5"/>
      <c r="K428" s="5"/>
      <c r="L428" s="5"/>
      <c r="M428" s="5"/>
      <c r="N428" s="5"/>
    </row>
    <row r="429" customFormat="false" ht="13.5" hidden="false" customHeight="true" outlineLevel="0" collapsed="false">
      <c r="A429" s="17" t="n">
        <v>44952</v>
      </c>
      <c r="B429" s="18" t="n">
        <v>8760.74</v>
      </c>
      <c r="C429" s="18" t="n">
        <v>0</v>
      </c>
      <c r="D429" s="19" t="n">
        <f aca="false">IF(B428&lt;&gt;"",(B429-(B428+C429))/(B428+C429)*100,0)</f>
        <v>1.15215971639146</v>
      </c>
      <c r="E429" s="20" t="n">
        <f aca="false">1+D429/100</f>
        <v>1.01152159716391</v>
      </c>
      <c r="F429" s="21" t="n">
        <f aca="false">ROUNDUP((PRODUCT($E$8:E429)-1),4)</f>
        <v>0.4563</v>
      </c>
      <c r="G429" s="22" t="n">
        <f aca="false">((1+(ROUNDUP(F429*100,2))/100)^(365.25/(A429-$A$8+1))-1)</f>
        <v>0.384513172026942</v>
      </c>
      <c r="H429" s="5"/>
      <c r="I429" s="5"/>
      <c r="J429" s="5"/>
      <c r="K429" s="5"/>
      <c r="L429" s="5"/>
      <c r="M429" s="5"/>
      <c r="N429" s="5"/>
    </row>
    <row r="430" customFormat="false" ht="13.5" hidden="false" customHeight="true" outlineLevel="0" collapsed="false">
      <c r="A430" s="17" t="n">
        <v>44953</v>
      </c>
      <c r="B430" s="18" t="n">
        <v>8789.02</v>
      </c>
      <c r="C430" s="18" t="n">
        <v>0</v>
      </c>
      <c r="D430" s="19" t="n">
        <f aca="false">IF(B429&lt;&gt;"",(B430-(B429+C430))/(B429+C430)*100,0)</f>
        <v>0.322803781415733</v>
      </c>
      <c r="E430" s="20" t="n">
        <f aca="false">1+D430/100</f>
        <v>1.00322803781416</v>
      </c>
      <c r="F430" s="21" t="n">
        <f aca="false">ROUNDUP((PRODUCT($E$8:E430)-1),4)</f>
        <v>0.461</v>
      </c>
      <c r="G430" s="22" t="n">
        <f aca="false">((1+(ROUNDUP(F430*100,2))/100)^(365.25/(A430-$A$8+1))-1)</f>
        <v>0.387303156434124</v>
      </c>
      <c r="H430" s="5"/>
      <c r="I430" s="5"/>
      <c r="J430" s="5"/>
      <c r="K430" s="5"/>
      <c r="L430" s="5"/>
      <c r="M430" s="5"/>
      <c r="N430" s="5"/>
    </row>
    <row r="431" customFormat="false" ht="13.5" hidden="false" customHeight="true" outlineLevel="0" collapsed="false">
      <c r="A431" s="17" t="n">
        <v>44954</v>
      </c>
      <c r="B431" s="18" t="n">
        <v>8789.02</v>
      </c>
      <c r="C431" s="18" t="n">
        <v>0</v>
      </c>
      <c r="D431" s="19" t="n">
        <f aca="false">IF(B430&lt;&gt;"",(B431-(B430+C431))/(B430+C431)*100,0)</f>
        <v>0</v>
      </c>
      <c r="E431" s="20" t="n">
        <f aca="false">1+D431/100</f>
        <v>1</v>
      </c>
      <c r="F431" s="21" t="n">
        <f aca="false">ROUNDUP((PRODUCT($E$8:E431)-1),4)</f>
        <v>0.461</v>
      </c>
      <c r="G431" s="22" t="n">
        <f aca="false">((1+(ROUNDUP(F431*100,2))/100)^(365.25/(A431-$A$8+1))-1)</f>
        <v>0.386232461558307</v>
      </c>
      <c r="H431" s="5"/>
      <c r="I431" s="5"/>
      <c r="J431" s="5"/>
      <c r="K431" s="5"/>
      <c r="L431" s="5"/>
      <c r="M431" s="5"/>
      <c r="N431" s="5"/>
    </row>
    <row r="432" customFormat="false" ht="13.5" hidden="false" customHeight="true" outlineLevel="0" collapsed="false">
      <c r="A432" s="17" t="n">
        <v>44955</v>
      </c>
      <c r="B432" s="18" t="n">
        <v>8789.02</v>
      </c>
      <c r="C432" s="18" t="n">
        <v>0</v>
      </c>
      <c r="D432" s="19" t="n">
        <f aca="false">IF(B431&lt;&gt;"",(B432-(B431+C432))/(B431+C432)*100,0)</f>
        <v>0</v>
      </c>
      <c r="E432" s="20" t="n">
        <f aca="false">1+D432/100</f>
        <v>1</v>
      </c>
      <c r="F432" s="21" t="n">
        <f aca="false">ROUNDUP((PRODUCT($E$8:E432)-1),4)</f>
        <v>0.461</v>
      </c>
      <c r="G432" s="22" t="n">
        <f aca="false">((1+(ROUNDUP(F432*100,2))/100)^(365.25/(A432-$A$8+1))-1)</f>
        <v>0.385167625766218</v>
      </c>
      <c r="H432" s="5"/>
      <c r="I432" s="5"/>
      <c r="J432" s="5"/>
      <c r="K432" s="5"/>
      <c r="L432" s="5"/>
      <c r="M432" s="5"/>
      <c r="N432" s="5"/>
    </row>
    <row r="433" customFormat="false" ht="13.5" hidden="false" customHeight="true" outlineLevel="0" collapsed="false">
      <c r="A433" s="17" t="n">
        <v>44956</v>
      </c>
      <c r="B433" s="18" t="n">
        <v>8669.436</v>
      </c>
      <c r="C433" s="18" t="n">
        <v>0</v>
      </c>
      <c r="D433" s="19" t="n">
        <f aca="false">IF(B432&lt;&gt;"",(B433-(B432+C433))/(B432+C433)*100,0)</f>
        <v>-1.36060675706735</v>
      </c>
      <c r="E433" s="20" t="n">
        <f aca="false">1+D433/100</f>
        <v>0.986393932429326</v>
      </c>
      <c r="F433" s="21" t="n">
        <f aca="false">ROUNDUP((PRODUCT($E$8:E433)-1),4)</f>
        <v>0.4412</v>
      </c>
      <c r="G433" s="22" t="n">
        <f aca="false">((1+(ROUNDUP(F433*100,2))/100)^(365.25/(A433-$A$8+1))-1)</f>
        <v>0.368010027239525</v>
      </c>
      <c r="H433" s="5"/>
      <c r="I433" s="5"/>
      <c r="J433" s="5"/>
      <c r="K433" s="5"/>
      <c r="L433" s="5"/>
      <c r="M433" s="5"/>
      <c r="N433" s="5"/>
    </row>
    <row r="434" customFormat="false" ht="13.5" hidden="false" customHeight="true" outlineLevel="0" collapsed="false">
      <c r="A434" s="17" t="n">
        <v>44957</v>
      </c>
      <c r="B434" s="18" t="n">
        <v>8798.716</v>
      </c>
      <c r="C434" s="18" t="n">
        <v>0</v>
      </c>
      <c r="D434" s="19" t="n">
        <f aca="false">IF(B433&lt;&gt;"",(B434-(B433+C434))/(B433+C434)*100,0)</f>
        <v>1.49121580688756</v>
      </c>
      <c r="E434" s="20" t="n">
        <f aca="false">1+D434/100</f>
        <v>1.01491215806888</v>
      </c>
      <c r="F434" s="21" t="n">
        <f aca="false">ROUNDUP((PRODUCT($E$8:E434)-1),4)</f>
        <v>0.4627</v>
      </c>
      <c r="G434" s="22" t="n">
        <f aca="false">((1+(ROUNDUP(F434*100,2))/100)^(365.25/(A434-$A$8+1))-1)</f>
        <v>0.38443180290763</v>
      </c>
      <c r="H434" s="5"/>
      <c r="I434" s="5"/>
      <c r="J434" s="5"/>
      <c r="K434" s="5"/>
      <c r="L434" s="5"/>
      <c r="M434" s="5"/>
      <c r="N434" s="5"/>
    </row>
    <row r="435" customFormat="false" ht="13.5" hidden="false" customHeight="true" outlineLevel="0" collapsed="false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customFormat="false" ht="13.5" hidden="false" customHeight="true" outlineLevel="0" collapsed="false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customFormat="false" ht="13.5" hidden="false" customHeight="true" outlineLevel="0" collapsed="false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customFormat="false" ht="13.5" hidden="false" customHeight="true" outlineLevel="0" collapsed="false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customFormat="false" ht="13.5" hidden="false" customHeight="true" outlineLevel="0" collapsed="false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customFormat="false" ht="13.5" hidden="false" customHeight="true" outlineLevel="0" collapsed="false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customFormat="false" ht="13.5" hidden="false" customHeight="true" outlineLevel="0" collapsed="false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customFormat="false" ht="13.5" hidden="false" customHeight="true" outlineLevel="0" collapsed="false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customFormat="false" ht="13.5" hidden="false" customHeight="true" outlineLevel="0" collapsed="false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customFormat="false" ht="13.5" hidden="false" customHeight="true" outlineLevel="0" collapsed="false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customFormat="false" ht="13.5" hidden="false" customHeight="true" outlineLevel="0" collapsed="false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customFormat="false" ht="13.5" hidden="false" customHeight="true" outlineLevel="0" collapsed="false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customFormat="false" ht="13.5" hidden="false" customHeight="true" outlineLevel="0" collapsed="false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customFormat="false" ht="13.5" hidden="false" customHeight="true" outlineLevel="0" collapsed="false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customFormat="false" ht="13.5" hidden="false" customHeight="true" outlineLevel="0" collapsed="false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customFormat="false" ht="13.5" hidden="false" customHeight="true" outlineLevel="0" collapsed="false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customFormat="false" ht="13.5" hidden="false" customHeight="true" outlineLevel="0" collapsed="false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customFormat="false" ht="13.5" hidden="false" customHeight="true" outlineLevel="0" collapsed="false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customFormat="false" ht="13.5" hidden="false" customHeight="true" outlineLevel="0" collapsed="false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customFormat="false" ht="13.5" hidden="false" customHeight="true" outlineLevel="0" collapsed="false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customFormat="false" ht="13.5" hidden="false" customHeight="true" outlineLevel="0" collapsed="false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customFormat="false" ht="13.5" hidden="false" customHeight="true" outlineLevel="0" collapsed="false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customFormat="false" ht="13.5" hidden="false" customHeight="true" outlineLevel="0" collapsed="false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customFormat="false" ht="13.5" hidden="false" customHeight="true" outlineLevel="0" collapsed="false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customFormat="false" ht="13.5" hidden="false" customHeight="true" outlineLevel="0" collapsed="false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customFormat="false" ht="13.5" hidden="false" customHeight="true" outlineLevel="0" collapsed="false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customFormat="false" ht="13.5" hidden="false" customHeight="true" outlineLevel="0" collapsed="false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customFormat="false" ht="13.5" hidden="false" customHeight="true" outlineLevel="0" collapsed="false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customFormat="false" ht="13.5" hidden="false" customHeight="true" outlineLevel="0" collapsed="false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customFormat="false" ht="13.5" hidden="false" customHeight="true" outlineLevel="0" collapsed="false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customFormat="false" ht="13.5" hidden="false" customHeight="true" outlineLevel="0" collapsed="false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customFormat="false" ht="13.5" hidden="false" customHeight="true" outlineLevel="0" collapsed="false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customFormat="false" ht="13.5" hidden="false" customHeight="true" outlineLevel="0" collapsed="false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customFormat="false" ht="13.5" hidden="false" customHeight="true" outlineLevel="0" collapsed="false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customFormat="false" ht="13.5" hidden="false" customHeight="true" outlineLevel="0" collapsed="false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customFormat="false" ht="13.5" hidden="false" customHeight="true" outlineLevel="0" collapsed="false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customFormat="false" ht="13.5" hidden="false" customHeight="true" outlineLevel="0" collapsed="false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customFormat="false" ht="13.5" hidden="false" customHeight="true" outlineLevel="0" collapsed="false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customFormat="false" ht="13.5" hidden="false" customHeight="true" outlineLevel="0" collapsed="false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customFormat="false" ht="13.5" hidden="false" customHeight="true" outlineLevel="0" collapsed="false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customFormat="false" ht="13.5" hidden="false" customHeight="true" outlineLevel="0" collapsed="false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customFormat="false" ht="13.5" hidden="false" customHeight="true" outlineLevel="0" collapsed="false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customFormat="false" ht="13.5" hidden="false" customHeight="true" outlineLevel="0" collapsed="false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customFormat="false" ht="13.5" hidden="false" customHeight="true" outlineLevel="0" collapsed="false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customFormat="false" ht="13.5" hidden="false" customHeight="true" outlineLevel="0" collapsed="false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customFormat="false" ht="13.5" hidden="false" customHeight="true" outlineLevel="0" collapsed="false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customFormat="false" ht="13.5" hidden="false" customHeight="true" outlineLevel="0" collapsed="false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customFormat="false" ht="13.5" hidden="false" customHeight="true" outlineLevel="0" collapsed="false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customFormat="false" ht="13.5" hidden="false" customHeight="true" outlineLevel="0" collapsed="false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customFormat="false" ht="13.5" hidden="false" customHeight="true" outlineLevel="0" collapsed="false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customFormat="false" ht="13.5" hidden="false" customHeight="true" outlineLevel="0" collapsed="false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customFormat="false" ht="13.5" hidden="false" customHeight="true" outlineLevel="0" collapsed="false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customFormat="false" ht="13.5" hidden="false" customHeight="true" outlineLevel="0" collapsed="false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customFormat="false" ht="13.5" hidden="false" customHeight="true" outlineLevel="0" collapsed="false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customFormat="false" ht="13.5" hidden="false" customHeight="true" outlineLevel="0" collapsed="false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customFormat="false" ht="13.5" hidden="false" customHeight="true" outlineLevel="0" collapsed="false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customFormat="false" ht="13.5" hidden="false" customHeight="true" outlineLevel="0" collapsed="false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customFormat="false" ht="13.5" hidden="false" customHeight="true" outlineLevel="0" collapsed="false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customFormat="false" ht="13.5" hidden="false" customHeight="true" outlineLevel="0" collapsed="false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customFormat="false" ht="13.5" hidden="false" customHeight="true" outlineLevel="0" collapsed="false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customFormat="false" ht="13.5" hidden="false" customHeight="true" outlineLevel="0" collapsed="false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customFormat="false" ht="13.5" hidden="false" customHeight="true" outlineLevel="0" collapsed="false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customFormat="false" ht="13.5" hidden="false" customHeight="true" outlineLevel="0" collapsed="false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customFormat="false" ht="13.5" hidden="false" customHeight="true" outlineLevel="0" collapsed="false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customFormat="false" ht="13.5" hidden="false" customHeight="true" outlineLevel="0" collapsed="false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customFormat="false" ht="13.5" hidden="false" customHeight="true" outlineLevel="0" collapsed="false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customFormat="false" ht="13.5" hidden="false" customHeight="true" outlineLevel="0" collapsed="false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customFormat="false" ht="13.5" hidden="false" customHeight="true" outlineLevel="0" collapsed="false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customFormat="false" ht="13.5" hidden="false" customHeight="true" outlineLevel="0" collapsed="false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customFormat="false" ht="13.5" hidden="false" customHeight="true" outlineLevel="0" collapsed="false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customFormat="false" ht="13.5" hidden="false" customHeight="true" outlineLevel="0" collapsed="false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customFormat="false" ht="13.5" hidden="false" customHeight="true" outlineLevel="0" collapsed="false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customFormat="false" ht="13.5" hidden="false" customHeight="true" outlineLevel="0" collapsed="false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customFormat="false" ht="13.5" hidden="false" customHeight="true" outlineLevel="0" collapsed="false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customFormat="false" ht="13.5" hidden="false" customHeight="true" outlineLevel="0" collapsed="false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customFormat="false" ht="13.5" hidden="false" customHeight="true" outlineLevel="0" collapsed="false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customFormat="false" ht="13.5" hidden="false" customHeight="true" outlineLevel="0" collapsed="false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customFormat="false" ht="13.5" hidden="false" customHeight="true" outlineLevel="0" collapsed="false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customFormat="false" ht="13.5" hidden="false" customHeight="true" outlineLevel="0" collapsed="false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customFormat="false" ht="13.5" hidden="false" customHeight="true" outlineLevel="0" collapsed="false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customFormat="false" ht="13.5" hidden="false" customHeight="true" outlineLevel="0" collapsed="false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customFormat="false" ht="13.5" hidden="false" customHeight="true" outlineLevel="0" collapsed="false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customFormat="false" ht="13.5" hidden="false" customHeight="true" outlineLevel="0" collapsed="false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customFormat="false" ht="13.5" hidden="false" customHeight="true" outlineLevel="0" collapsed="false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customFormat="false" ht="13.5" hidden="false" customHeight="true" outlineLevel="0" collapsed="false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customFormat="false" ht="13.5" hidden="false" customHeight="true" outlineLevel="0" collapsed="false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customFormat="false" ht="13.5" hidden="false" customHeight="true" outlineLevel="0" collapsed="false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customFormat="false" ht="13.5" hidden="false" customHeight="true" outlineLevel="0" collapsed="false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customFormat="false" ht="13.5" hidden="false" customHeight="true" outlineLevel="0" collapsed="false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customFormat="false" ht="13.5" hidden="false" customHeight="true" outlineLevel="0" collapsed="false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customFormat="false" ht="13.5" hidden="false" customHeight="true" outlineLevel="0" collapsed="false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customFormat="false" ht="13.5" hidden="false" customHeight="true" outlineLevel="0" collapsed="false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customFormat="false" ht="13.5" hidden="false" customHeight="true" outlineLevel="0" collapsed="false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customFormat="false" ht="13.5" hidden="false" customHeight="true" outlineLevel="0" collapsed="false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customFormat="false" ht="13.5" hidden="false" customHeight="true" outlineLevel="0" collapsed="false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customFormat="false" ht="13.5" hidden="false" customHeight="true" outlineLevel="0" collapsed="false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customFormat="false" ht="13.5" hidden="false" customHeight="true" outlineLevel="0" collapsed="false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customFormat="false" ht="13.5" hidden="false" customHeight="true" outlineLevel="0" collapsed="false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customFormat="false" ht="13.5" hidden="false" customHeight="true" outlineLevel="0" collapsed="false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customFormat="false" ht="13.5" hidden="false" customHeight="true" outlineLevel="0" collapsed="false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customFormat="false" ht="13.5" hidden="false" customHeight="true" outlineLevel="0" collapsed="false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customFormat="false" ht="13.5" hidden="false" customHeight="true" outlineLevel="0" collapsed="false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customFormat="false" ht="13.5" hidden="false" customHeight="true" outlineLevel="0" collapsed="false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customFormat="false" ht="13.5" hidden="false" customHeight="true" outlineLevel="0" collapsed="false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customFormat="false" ht="13.5" hidden="false" customHeight="true" outlineLevel="0" collapsed="false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customFormat="false" ht="13.5" hidden="false" customHeight="true" outlineLevel="0" collapsed="false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customFormat="false" ht="13.5" hidden="false" customHeight="true" outlineLevel="0" collapsed="false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customFormat="false" ht="13.5" hidden="false" customHeight="true" outlineLevel="0" collapsed="false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customFormat="false" ht="13.5" hidden="false" customHeight="true" outlineLevel="0" collapsed="false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customFormat="false" ht="13.5" hidden="false" customHeight="true" outlineLevel="0" collapsed="false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customFormat="false" ht="13.5" hidden="false" customHeight="true" outlineLevel="0" collapsed="false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customFormat="false" ht="13.5" hidden="false" customHeight="true" outlineLevel="0" collapsed="false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customFormat="false" ht="13.5" hidden="false" customHeight="true" outlineLevel="0" collapsed="false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customFormat="false" ht="13.5" hidden="false" customHeight="true" outlineLevel="0" collapsed="false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customFormat="false" ht="13.5" hidden="false" customHeight="true" outlineLevel="0" collapsed="false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customFormat="false" ht="13.5" hidden="false" customHeight="true" outlineLevel="0" collapsed="false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customFormat="false" ht="13.5" hidden="false" customHeight="true" outlineLevel="0" collapsed="false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customFormat="false" ht="13.5" hidden="false" customHeight="true" outlineLevel="0" collapsed="false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customFormat="false" ht="13.5" hidden="false" customHeight="true" outlineLevel="0" collapsed="false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customFormat="false" ht="13.5" hidden="false" customHeight="true" outlineLevel="0" collapsed="false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customFormat="false" ht="13.5" hidden="false" customHeight="true" outlineLevel="0" collapsed="false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customFormat="false" ht="13.5" hidden="false" customHeight="true" outlineLevel="0" collapsed="false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customFormat="false" ht="13.5" hidden="false" customHeight="true" outlineLevel="0" collapsed="false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customFormat="false" ht="13.5" hidden="false" customHeight="true" outlineLevel="0" collapsed="false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customFormat="false" ht="13.5" hidden="false" customHeight="true" outlineLevel="0" collapsed="false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customFormat="false" ht="13.5" hidden="false" customHeight="true" outlineLevel="0" collapsed="false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customFormat="false" ht="13.5" hidden="false" customHeight="true" outlineLevel="0" collapsed="false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customFormat="false" ht="13.5" hidden="false" customHeight="true" outlineLevel="0" collapsed="false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customFormat="false" ht="13.5" hidden="false" customHeight="true" outlineLevel="0" collapsed="false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customFormat="false" ht="13.5" hidden="false" customHeight="true" outlineLevel="0" collapsed="false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customFormat="false" ht="13.5" hidden="false" customHeight="true" outlineLevel="0" collapsed="false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customFormat="false" ht="13.5" hidden="false" customHeight="true" outlineLevel="0" collapsed="false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customFormat="false" ht="13.5" hidden="false" customHeight="true" outlineLevel="0" collapsed="false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customFormat="false" ht="13.5" hidden="false" customHeight="true" outlineLevel="0" collapsed="false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customFormat="false" ht="13.5" hidden="false" customHeight="true" outlineLevel="0" collapsed="false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customFormat="false" ht="13.5" hidden="false" customHeight="true" outlineLevel="0" collapsed="false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customFormat="false" ht="13.5" hidden="false" customHeight="true" outlineLevel="0" collapsed="false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customFormat="false" ht="13.5" hidden="false" customHeight="true" outlineLevel="0" collapsed="false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customFormat="false" ht="13.5" hidden="false" customHeight="true" outlineLevel="0" collapsed="false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customFormat="false" ht="13.5" hidden="false" customHeight="true" outlineLevel="0" collapsed="false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customFormat="false" ht="13.5" hidden="false" customHeight="true" outlineLevel="0" collapsed="false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customFormat="false" ht="13.5" hidden="false" customHeight="true" outlineLevel="0" collapsed="false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customFormat="false" ht="13.5" hidden="false" customHeight="true" outlineLevel="0" collapsed="false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customFormat="false" ht="13.5" hidden="false" customHeight="true" outlineLevel="0" collapsed="false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customFormat="false" ht="13.5" hidden="false" customHeight="true" outlineLevel="0" collapsed="false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customFormat="false" ht="13.5" hidden="false" customHeight="true" outlineLevel="0" collapsed="false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customFormat="false" ht="13.5" hidden="false" customHeight="true" outlineLevel="0" collapsed="false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customFormat="false" ht="13.5" hidden="false" customHeight="true" outlineLevel="0" collapsed="false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customFormat="false" ht="13.5" hidden="false" customHeight="true" outlineLevel="0" collapsed="false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customFormat="false" ht="13.5" hidden="false" customHeight="true" outlineLevel="0" collapsed="false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customFormat="false" ht="13.5" hidden="false" customHeight="true" outlineLevel="0" collapsed="false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customFormat="false" ht="13.5" hidden="false" customHeight="true" outlineLevel="0" collapsed="false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customFormat="false" ht="13.5" hidden="false" customHeight="true" outlineLevel="0" collapsed="false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customFormat="false" ht="13.5" hidden="false" customHeight="true" outlineLevel="0" collapsed="false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customFormat="false" ht="13.5" hidden="false" customHeight="true" outlineLevel="0" collapsed="false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customFormat="false" ht="13.5" hidden="false" customHeight="true" outlineLevel="0" collapsed="false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customFormat="false" ht="13.5" hidden="false" customHeight="true" outlineLevel="0" collapsed="false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customFormat="false" ht="13.5" hidden="false" customHeight="true" outlineLevel="0" collapsed="false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customFormat="false" ht="13.5" hidden="false" customHeight="true" outlineLevel="0" collapsed="false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customFormat="false" ht="13.5" hidden="false" customHeight="true" outlineLevel="0" collapsed="false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customFormat="false" ht="13.5" hidden="false" customHeight="true" outlineLevel="0" collapsed="false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customFormat="false" ht="13.5" hidden="false" customHeight="true" outlineLevel="0" collapsed="false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customFormat="false" ht="13.5" hidden="false" customHeight="true" outlineLevel="0" collapsed="false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customFormat="false" ht="13.5" hidden="false" customHeight="true" outlineLevel="0" collapsed="false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customFormat="false" ht="13.5" hidden="false" customHeight="true" outlineLevel="0" collapsed="false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customFormat="false" ht="13.5" hidden="false" customHeight="true" outlineLevel="0" collapsed="false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customFormat="false" ht="13.5" hidden="false" customHeight="true" outlineLevel="0" collapsed="false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customFormat="false" ht="13.5" hidden="false" customHeight="true" outlineLevel="0" collapsed="false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customFormat="false" ht="13.5" hidden="false" customHeight="true" outlineLevel="0" collapsed="false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customFormat="false" ht="13.5" hidden="false" customHeight="true" outlineLevel="0" collapsed="false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customFormat="false" ht="13.5" hidden="false" customHeight="true" outlineLevel="0" collapsed="false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customFormat="false" ht="13.5" hidden="false" customHeight="true" outlineLevel="0" collapsed="false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customFormat="false" ht="13.5" hidden="false" customHeight="true" outlineLevel="0" collapsed="false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customFormat="false" ht="13.5" hidden="false" customHeight="true" outlineLevel="0" collapsed="false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customFormat="false" ht="13.5" hidden="false" customHeight="true" outlineLevel="0" collapsed="false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customFormat="false" ht="13.5" hidden="false" customHeight="true" outlineLevel="0" collapsed="false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customFormat="false" ht="13.5" hidden="false" customHeight="true" outlineLevel="0" collapsed="false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customFormat="false" ht="13.5" hidden="false" customHeight="true" outlineLevel="0" collapsed="false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customFormat="false" ht="13.5" hidden="false" customHeight="true" outlineLevel="0" collapsed="false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customFormat="false" ht="13.5" hidden="false" customHeight="true" outlineLevel="0" collapsed="false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customFormat="false" ht="13.5" hidden="false" customHeight="true" outlineLevel="0" collapsed="false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customFormat="false" ht="13.5" hidden="false" customHeight="true" outlineLevel="0" collapsed="false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customFormat="false" ht="13.5" hidden="false" customHeight="true" outlineLevel="0" collapsed="false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customFormat="false" ht="13.5" hidden="false" customHeight="true" outlineLevel="0" collapsed="false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customFormat="false" ht="13.5" hidden="false" customHeight="true" outlineLevel="0" collapsed="false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customFormat="false" ht="13.5" hidden="false" customHeight="true" outlineLevel="0" collapsed="false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customFormat="false" ht="13.5" hidden="false" customHeight="true" outlineLevel="0" collapsed="false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customFormat="false" ht="13.5" hidden="false" customHeight="true" outlineLevel="0" collapsed="false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customFormat="false" ht="13.5" hidden="false" customHeight="true" outlineLevel="0" collapsed="false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customFormat="false" ht="13.5" hidden="false" customHeight="true" outlineLevel="0" collapsed="false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customFormat="false" ht="13.5" hidden="false" customHeight="true" outlineLevel="0" collapsed="false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customFormat="false" ht="13.5" hidden="false" customHeight="true" outlineLevel="0" collapsed="false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customFormat="false" ht="13.5" hidden="false" customHeight="true" outlineLevel="0" collapsed="false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customFormat="false" ht="13.5" hidden="false" customHeight="true" outlineLevel="0" collapsed="false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customFormat="false" ht="13.5" hidden="false" customHeight="true" outlineLevel="0" collapsed="false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customFormat="false" ht="13.5" hidden="false" customHeight="true" outlineLevel="0" collapsed="false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customFormat="false" ht="13.5" hidden="false" customHeight="true" outlineLevel="0" collapsed="false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customFormat="false" ht="13.5" hidden="false" customHeight="true" outlineLevel="0" collapsed="false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customFormat="false" ht="13.5" hidden="false" customHeight="true" outlineLevel="0" collapsed="false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customFormat="false" ht="13.5" hidden="false" customHeight="true" outlineLevel="0" collapsed="false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customFormat="false" ht="13.5" hidden="false" customHeight="true" outlineLevel="0" collapsed="false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customFormat="false" ht="13.5" hidden="false" customHeight="true" outlineLevel="0" collapsed="false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customFormat="false" ht="13.5" hidden="false" customHeight="true" outlineLevel="0" collapsed="false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customFormat="false" ht="13.5" hidden="false" customHeight="true" outlineLevel="0" collapsed="false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customFormat="false" ht="13.5" hidden="false" customHeight="true" outlineLevel="0" collapsed="false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customFormat="false" ht="13.5" hidden="false" customHeight="true" outlineLevel="0" collapsed="false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customFormat="false" ht="13.5" hidden="false" customHeight="true" outlineLevel="0" collapsed="false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customFormat="false" ht="13.5" hidden="false" customHeight="true" outlineLevel="0" collapsed="false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customFormat="false" ht="13.5" hidden="false" customHeight="true" outlineLevel="0" collapsed="false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customFormat="false" ht="13.5" hidden="false" customHeight="true" outlineLevel="0" collapsed="false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customFormat="false" ht="13.5" hidden="false" customHeight="true" outlineLevel="0" collapsed="false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customFormat="false" ht="13.5" hidden="false" customHeight="true" outlineLevel="0" collapsed="false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customFormat="false" ht="13.5" hidden="false" customHeight="true" outlineLevel="0" collapsed="false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customFormat="false" ht="13.5" hidden="false" customHeight="true" outlineLevel="0" collapsed="false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customFormat="false" ht="13.5" hidden="false" customHeight="true" outlineLevel="0" collapsed="false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customFormat="false" ht="13.5" hidden="false" customHeight="true" outlineLevel="0" collapsed="false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customFormat="false" ht="13.5" hidden="false" customHeight="true" outlineLevel="0" collapsed="false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customFormat="false" ht="13.5" hidden="false" customHeight="true" outlineLevel="0" collapsed="false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customFormat="false" ht="13.5" hidden="false" customHeight="true" outlineLevel="0" collapsed="false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customFormat="false" ht="13.5" hidden="false" customHeight="true" outlineLevel="0" collapsed="false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customFormat="false" ht="13.5" hidden="false" customHeight="true" outlineLevel="0" collapsed="false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customFormat="false" ht="13.5" hidden="false" customHeight="true" outlineLevel="0" collapsed="false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customFormat="false" ht="13.5" hidden="false" customHeight="true" outlineLevel="0" collapsed="false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customFormat="false" ht="13.5" hidden="false" customHeight="true" outlineLevel="0" collapsed="false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customFormat="false" ht="13.5" hidden="false" customHeight="true" outlineLevel="0" collapsed="false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customFormat="false" ht="13.5" hidden="false" customHeight="true" outlineLevel="0" collapsed="false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customFormat="false" ht="13.5" hidden="false" customHeight="true" outlineLevel="0" collapsed="false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customFormat="false" ht="13.5" hidden="false" customHeight="true" outlineLevel="0" collapsed="false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customFormat="false" ht="13.5" hidden="false" customHeight="true" outlineLevel="0" collapsed="false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customFormat="false" ht="13.5" hidden="false" customHeight="true" outlineLevel="0" collapsed="false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customFormat="false" ht="13.5" hidden="false" customHeight="true" outlineLevel="0" collapsed="false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customFormat="false" ht="13.5" hidden="false" customHeight="true" outlineLevel="0" collapsed="false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customFormat="false" ht="13.5" hidden="false" customHeight="true" outlineLevel="0" collapsed="false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customFormat="false" ht="13.5" hidden="false" customHeight="true" outlineLevel="0" collapsed="false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customFormat="false" ht="13.5" hidden="false" customHeight="true" outlineLevel="0" collapsed="false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customFormat="false" ht="13.5" hidden="false" customHeight="true" outlineLevel="0" collapsed="false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customFormat="false" ht="13.5" hidden="false" customHeight="true" outlineLevel="0" collapsed="false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customFormat="false" ht="13.5" hidden="false" customHeight="true" outlineLevel="0" collapsed="false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customFormat="false" ht="13.5" hidden="false" customHeight="true" outlineLevel="0" collapsed="false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customFormat="false" ht="13.5" hidden="false" customHeight="true" outlineLevel="0" collapsed="false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customFormat="false" ht="13.5" hidden="false" customHeight="true" outlineLevel="0" collapsed="false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customFormat="false" ht="13.5" hidden="false" customHeight="true" outlineLevel="0" collapsed="false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customFormat="false" ht="13.5" hidden="false" customHeight="true" outlineLevel="0" collapsed="false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customFormat="false" ht="13.5" hidden="false" customHeight="true" outlineLevel="0" collapsed="false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customFormat="false" ht="13.5" hidden="false" customHeight="true" outlineLevel="0" collapsed="false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customFormat="false" ht="13.5" hidden="false" customHeight="true" outlineLevel="0" collapsed="false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customFormat="false" ht="13.5" hidden="false" customHeight="true" outlineLevel="0" collapsed="false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customFormat="false" ht="13.5" hidden="false" customHeight="true" outlineLevel="0" collapsed="false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customFormat="false" ht="13.5" hidden="false" customHeight="true" outlineLevel="0" collapsed="false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customFormat="false" ht="13.5" hidden="false" customHeight="true" outlineLevel="0" collapsed="false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customFormat="false" ht="13.5" hidden="false" customHeight="true" outlineLevel="0" collapsed="false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customFormat="false" ht="13.5" hidden="false" customHeight="true" outlineLevel="0" collapsed="false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customFormat="false" ht="13.5" hidden="false" customHeight="true" outlineLevel="0" collapsed="false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customFormat="false" ht="13.5" hidden="false" customHeight="true" outlineLevel="0" collapsed="false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customFormat="false" ht="13.5" hidden="false" customHeight="true" outlineLevel="0" collapsed="false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customFormat="false" ht="13.5" hidden="false" customHeight="true" outlineLevel="0" collapsed="false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customFormat="false" ht="13.5" hidden="false" customHeight="true" outlineLevel="0" collapsed="false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customFormat="false" ht="13.5" hidden="false" customHeight="true" outlineLevel="0" collapsed="false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customFormat="false" ht="13.5" hidden="false" customHeight="true" outlineLevel="0" collapsed="false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customFormat="false" ht="13.5" hidden="false" customHeight="true" outlineLevel="0" collapsed="false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customFormat="false" ht="13.5" hidden="false" customHeight="true" outlineLevel="0" collapsed="false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customFormat="false" ht="13.5" hidden="false" customHeight="true" outlineLevel="0" collapsed="false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customFormat="false" ht="13.5" hidden="false" customHeight="true" outlineLevel="0" collapsed="false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customFormat="false" ht="13.5" hidden="false" customHeight="true" outlineLevel="0" collapsed="false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customFormat="false" ht="13.5" hidden="false" customHeight="true" outlineLevel="0" collapsed="false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customFormat="false" ht="13.5" hidden="false" customHeight="true" outlineLevel="0" collapsed="false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customFormat="false" ht="13.5" hidden="false" customHeight="true" outlineLevel="0" collapsed="false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customFormat="false" ht="13.5" hidden="false" customHeight="true" outlineLevel="0" collapsed="false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customFormat="false" ht="13.5" hidden="false" customHeight="true" outlineLevel="0" collapsed="false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customFormat="false" ht="13.5" hidden="false" customHeight="true" outlineLevel="0" collapsed="false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customFormat="false" ht="13.5" hidden="false" customHeight="true" outlineLevel="0" collapsed="false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customFormat="false" ht="13.5" hidden="false" customHeight="true" outlineLevel="0" collapsed="false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customFormat="false" ht="13.5" hidden="false" customHeight="true" outlineLevel="0" collapsed="false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customFormat="false" ht="13.5" hidden="false" customHeight="true" outlineLevel="0" collapsed="false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customFormat="false" ht="13.5" hidden="false" customHeight="true" outlineLevel="0" collapsed="false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customFormat="false" ht="13.5" hidden="false" customHeight="true" outlineLevel="0" collapsed="false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customFormat="false" ht="13.5" hidden="false" customHeight="true" outlineLevel="0" collapsed="false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customFormat="false" ht="13.5" hidden="false" customHeight="true" outlineLevel="0" collapsed="false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customFormat="false" ht="13.5" hidden="false" customHeight="true" outlineLevel="0" collapsed="false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customFormat="false" ht="13.5" hidden="false" customHeight="true" outlineLevel="0" collapsed="false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customFormat="false" ht="13.5" hidden="false" customHeight="true" outlineLevel="0" collapsed="false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customFormat="false" ht="13.5" hidden="false" customHeight="true" outlineLevel="0" collapsed="false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customFormat="false" ht="13.5" hidden="false" customHeight="true" outlineLevel="0" collapsed="false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customFormat="false" ht="13.5" hidden="false" customHeight="true" outlineLevel="0" collapsed="false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customFormat="false" ht="13.5" hidden="false" customHeight="true" outlineLevel="0" collapsed="false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customFormat="false" ht="13.5" hidden="false" customHeight="true" outlineLevel="0" collapsed="false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customFormat="false" ht="13.5" hidden="false" customHeight="true" outlineLevel="0" collapsed="false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customFormat="false" ht="13.5" hidden="false" customHeight="true" outlineLevel="0" collapsed="false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customFormat="false" ht="13.5" hidden="false" customHeight="true" outlineLevel="0" collapsed="false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customFormat="false" ht="13.5" hidden="false" customHeight="true" outlineLevel="0" collapsed="false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customFormat="false" ht="13.5" hidden="false" customHeight="true" outlineLevel="0" collapsed="false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customFormat="false" ht="13.5" hidden="false" customHeight="true" outlineLevel="0" collapsed="false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customFormat="false" ht="13.5" hidden="false" customHeight="true" outlineLevel="0" collapsed="false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customFormat="false" ht="13.5" hidden="false" customHeight="true" outlineLevel="0" collapsed="false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customFormat="false" ht="13.5" hidden="false" customHeight="true" outlineLevel="0" collapsed="false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customFormat="false" ht="13.5" hidden="false" customHeight="true" outlineLevel="0" collapsed="false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customFormat="false" ht="13.5" hidden="false" customHeight="true" outlineLevel="0" collapsed="false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customFormat="false" ht="13.5" hidden="false" customHeight="true" outlineLevel="0" collapsed="false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customFormat="false" ht="13.5" hidden="false" customHeight="true" outlineLevel="0" collapsed="false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customFormat="false" ht="13.5" hidden="false" customHeight="true" outlineLevel="0" collapsed="false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customFormat="false" ht="13.5" hidden="false" customHeight="true" outlineLevel="0" collapsed="false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customFormat="false" ht="13.5" hidden="false" customHeight="true" outlineLevel="0" collapsed="false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customFormat="false" ht="13.5" hidden="false" customHeight="true" outlineLevel="0" collapsed="false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customFormat="false" ht="13.5" hidden="false" customHeight="true" outlineLevel="0" collapsed="false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customFormat="false" ht="13.5" hidden="false" customHeight="true" outlineLevel="0" collapsed="false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customFormat="false" ht="13.5" hidden="false" customHeight="true" outlineLevel="0" collapsed="false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customFormat="false" ht="13.5" hidden="false" customHeight="true" outlineLevel="0" collapsed="false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customFormat="false" ht="13.5" hidden="false" customHeight="true" outlineLevel="0" collapsed="false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customFormat="false" ht="13.5" hidden="false" customHeight="true" outlineLevel="0" collapsed="false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customFormat="false" ht="13.5" hidden="false" customHeight="true" outlineLevel="0" collapsed="false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customFormat="false" ht="13.5" hidden="false" customHeight="true" outlineLevel="0" collapsed="false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customFormat="false" ht="13.5" hidden="false" customHeight="true" outlineLevel="0" collapsed="false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customFormat="false" ht="13.5" hidden="false" customHeight="true" outlineLevel="0" collapsed="false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customFormat="false" ht="13.5" hidden="false" customHeight="true" outlineLevel="0" collapsed="false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customFormat="false" ht="13.5" hidden="false" customHeight="true" outlineLevel="0" collapsed="false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customFormat="false" ht="13.5" hidden="false" customHeight="true" outlineLevel="0" collapsed="false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customFormat="false" ht="13.5" hidden="false" customHeight="true" outlineLevel="0" collapsed="false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customFormat="false" ht="13.5" hidden="false" customHeight="true" outlineLevel="0" collapsed="false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customFormat="false" ht="13.5" hidden="false" customHeight="true" outlineLevel="0" collapsed="false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customFormat="false" ht="13.5" hidden="false" customHeight="true" outlineLevel="0" collapsed="false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customFormat="false" ht="13.5" hidden="false" customHeight="true" outlineLevel="0" collapsed="false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customFormat="false" ht="13.5" hidden="false" customHeight="true" outlineLevel="0" collapsed="false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customFormat="false" ht="13.5" hidden="false" customHeight="true" outlineLevel="0" collapsed="false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customFormat="false" ht="13.5" hidden="false" customHeight="true" outlineLevel="0" collapsed="false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customFormat="false" ht="13.5" hidden="false" customHeight="true" outlineLevel="0" collapsed="false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customFormat="false" ht="13.5" hidden="false" customHeight="true" outlineLevel="0" collapsed="false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customFormat="false" ht="13.5" hidden="false" customHeight="true" outlineLevel="0" collapsed="false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customFormat="false" ht="13.5" hidden="false" customHeight="true" outlineLevel="0" collapsed="false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customFormat="false" ht="13.5" hidden="false" customHeight="true" outlineLevel="0" collapsed="false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customFormat="false" ht="13.5" hidden="false" customHeight="true" outlineLevel="0" collapsed="false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customFormat="false" ht="13.5" hidden="false" customHeight="true" outlineLevel="0" collapsed="false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customFormat="false" ht="13.5" hidden="false" customHeight="true" outlineLevel="0" collapsed="false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customFormat="false" ht="13.5" hidden="false" customHeight="true" outlineLevel="0" collapsed="false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customFormat="false" ht="13.5" hidden="false" customHeight="true" outlineLevel="0" collapsed="false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customFormat="false" ht="13.5" hidden="false" customHeight="true" outlineLevel="0" collapsed="false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customFormat="false" ht="13.5" hidden="false" customHeight="true" outlineLevel="0" collapsed="false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customFormat="false" ht="13.5" hidden="false" customHeight="true" outlineLevel="0" collapsed="false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customFormat="false" ht="13.5" hidden="false" customHeight="true" outlineLevel="0" collapsed="false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customFormat="false" ht="13.5" hidden="false" customHeight="true" outlineLevel="0" collapsed="false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customFormat="false" ht="13.5" hidden="false" customHeight="true" outlineLevel="0" collapsed="false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customFormat="false" ht="13.5" hidden="false" customHeight="true" outlineLevel="0" collapsed="false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customFormat="false" ht="13.5" hidden="false" customHeight="true" outlineLevel="0" collapsed="false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customFormat="false" ht="13.5" hidden="false" customHeight="true" outlineLevel="0" collapsed="false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customFormat="false" ht="13.5" hidden="false" customHeight="true" outlineLevel="0" collapsed="false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customFormat="false" ht="13.5" hidden="false" customHeight="true" outlineLevel="0" collapsed="false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customFormat="false" ht="13.5" hidden="false" customHeight="true" outlineLevel="0" collapsed="false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customFormat="false" ht="13.5" hidden="false" customHeight="true" outlineLevel="0" collapsed="false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customFormat="false" ht="13.5" hidden="false" customHeight="true" outlineLevel="0" collapsed="false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customFormat="false" ht="13.5" hidden="false" customHeight="true" outlineLevel="0" collapsed="false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customFormat="false" ht="13.5" hidden="false" customHeight="true" outlineLevel="0" collapsed="false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customFormat="false" ht="13.5" hidden="false" customHeight="true" outlineLevel="0" collapsed="false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customFormat="false" ht="13.5" hidden="false" customHeight="true" outlineLevel="0" collapsed="false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customFormat="false" ht="13.5" hidden="false" customHeight="true" outlineLevel="0" collapsed="false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customFormat="false" ht="13.5" hidden="false" customHeight="true" outlineLevel="0" collapsed="false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customFormat="false" ht="13.5" hidden="false" customHeight="true" outlineLevel="0" collapsed="false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customFormat="false" ht="13.5" hidden="false" customHeight="true" outlineLevel="0" collapsed="false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customFormat="false" ht="13.5" hidden="false" customHeight="true" outlineLevel="0" collapsed="false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customFormat="false" ht="13.5" hidden="false" customHeight="true" outlineLevel="0" collapsed="false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customFormat="false" ht="13.5" hidden="false" customHeight="true" outlineLevel="0" collapsed="false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customFormat="false" ht="13.5" hidden="false" customHeight="true" outlineLevel="0" collapsed="false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customFormat="false" ht="13.5" hidden="false" customHeight="true" outlineLevel="0" collapsed="false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customFormat="false" ht="13.5" hidden="false" customHeight="true" outlineLevel="0" collapsed="false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customFormat="false" ht="13.5" hidden="false" customHeight="true" outlineLevel="0" collapsed="false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customFormat="false" ht="13.5" hidden="false" customHeight="true" outlineLevel="0" collapsed="false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customFormat="false" ht="13.5" hidden="false" customHeight="true" outlineLevel="0" collapsed="false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customFormat="false" ht="13.5" hidden="false" customHeight="true" outlineLevel="0" collapsed="false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customFormat="false" ht="13.5" hidden="false" customHeight="true" outlineLevel="0" collapsed="false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customFormat="false" ht="13.5" hidden="false" customHeight="true" outlineLevel="0" collapsed="false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customFormat="false" ht="13.5" hidden="false" customHeight="true" outlineLevel="0" collapsed="false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customFormat="false" ht="13.5" hidden="false" customHeight="true" outlineLevel="0" collapsed="false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customFormat="false" ht="13.5" hidden="false" customHeight="true" outlineLevel="0" collapsed="false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customFormat="false" ht="13.5" hidden="false" customHeight="true" outlineLevel="0" collapsed="false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customFormat="false" ht="13.5" hidden="false" customHeight="true" outlineLevel="0" collapsed="false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customFormat="false" ht="13.5" hidden="false" customHeight="true" outlineLevel="0" collapsed="false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customFormat="false" ht="13.5" hidden="false" customHeight="true" outlineLevel="0" collapsed="false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customFormat="false" ht="13.5" hidden="false" customHeight="true" outlineLevel="0" collapsed="false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customFormat="false" ht="13.5" hidden="false" customHeight="true" outlineLevel="0" collapsed="false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customFormat="false" ht="13.5" hidden="false" customHeight="true" outlineLevel="0" collapsed="false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customFormat="false" ht="13.5" hidden="false" customHeight="true" outlineLevel="0" collapsed="false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customFormat="false" ht="13.5" hidden="false" customHeight="true" outlineLevel="0" collapsed="false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customFormat="false" ht="13.5" hidden="false" customHeight="true" outlineLevel="0" collapsed="false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customFormat="false" ht="13.5" hidden="false" customHeight="true" outlineLevel="0" collapsed="false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customFormat="false" ht="13.5" hidden="false" customHeight="true" outlineLevel="0" collapsed="false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customFormat="false" ht="13.5" hidden="false" customHeight="true" outlineLevel="0" collapsed="false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customFormat="false" ht="13.5" hidden="false" customHeight="true" outlineLevel="0" collapsed="false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customFormat="false" ht="13.5" hidden="false" customHeight="true" outlineLevel="0" collapsed="false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customFormat="false" ht="13.5" hidden="false" customHeight="true" outlineLevel="0" collapsed="false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customFormat="false" ht="13.5" hidden="false" customHeight="true" outlineLevel="0" collapsed="false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customFormat="false" ht="13.5" hidden="false" customHeight="true" outlineLevel="0" collapsed="false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customFormat="false" ht="13.5" hidden="false" customHeight="true" outlineLevel="0" collapsed="false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customFormat="false" ht="13.5" hidden="false" customHeight="true" outlineLevel="0" collapsed="false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customFormat="false" ht="13.5" hidden="false" customHeight="true" outlineLevel="0" collapsed="false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customFormat="false" ht="13.5" hidden="false" customHeight="true" outlineLevel="0" collapsed="false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customFormat="false" ht="13.5" hidden="false" customHeight="true" outlineLevel="0" collapsed="false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customFormat="false" ht="13.5" hidden="false" customHeight="true" outlineLevel="0" collapsed="false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customFormat="false" ht="13.5" hidden="false" customHeight="true" outlineLevel="0" collapsed="false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customFormat="false" ht="13.5" hidden="false" customHeight="true" outlineLevel="0" collapsed="false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customFormat="false" ht="13.5" hidden="false" customHeight="true" outlineLevel="0" collapsed="false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customFormat="false" ht="13.5" hidden="false" customHeight="true" outlineLevel="0" collapsed="false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customFormat="false" ht="13.5" hidden="false" customHeight="true" outlineLevel="0" collapsed="false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customFormat="false" ht="13.5" hidden="false" customHeight="true" outlineLevel="0" collapsed="false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customFormat="false" ht="13.5" hidden="false" customHeight="true" outlineLevel="0" collapsed="false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customFormat="false" ht="13.5" hidden="false" customHeight="true" outlineLevel="0" collapsed="false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customFormat="false" ht="13.5" hidden="false" customHeight="true" outlineLevel="0" collapsed="false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customFormat="false" ht="13.5" hidden="false" customHeight="true" outlineLevel="0" collapsed="false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customFormat="false" ht="13.5" hidden="false" customHeight="true" outlineLevel="0" collapsed="false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customFormat="false" ht="13.5" hidden="false" customHeight="true" outlineLevel="0" collapsed="false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customFormat="false" ht="13.5" hidden="false" customHeight="true" outlineLevel="0" collapsed="false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customFormat="false" ht="13.5" hidden="false" customHeight="true" outlineLevel="0" collapsed="false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customFormat="false" ht="13.5" hidden="false" customHeight="true" outlineLevel="0" collapsed="false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customFormat="false" ht="13.5" hidden="false" customHeight="true" outlineLevel="0" collapsed="false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customFormat="false" ht="13.5" hidden="false" customHeight="true" outlineLevel="0" collapsed="false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customFormat="false" ht="13.5" hidden="false" customHeight="true" outlineLevel="0" collapsed="false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customFormat="false" ht="13.5" hidden="false" customHeight="true" outlineLevel="0" collapsed="false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customFormat="false" ht="13.5" hidden="false" customHeight="true" outlineLevel="0" collapsed="false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customFormat="false" ht="13.5" hidden="false" customHeight="true" outlineLevel="0" collapsed="false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customFormat="false" ht="13.5" hidden="false" customHeight="true" outlineLevel="0" collapsed="false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customFormat="false" ht="13.5" hidden="false" customHeight="true" outlineLevel="0" collapsed="false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customFormat="false" ht="13.5" hidden="false" customHeight="true" outlineLevel="0" collapsed="false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customFormat="false" ht="13.5" hidden="false" customHeight="true" outlineLevel="0" collapsed="false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customFormat="false" ht="13.5" hidden="false" customHeight="true" outlineLevel="0" collapsed="false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customFormat="false" ht="13.5" hidden="false" customHeight="true" outlineLevel="0" collapsed="false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customFormat="false" ht="13.5" hidden="false" customHeight="true" outlineLevel="0" collapsed="false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customFormat="false" ht="13.5" hidden="false" customHeight="true" outlineLevel="0" collapsed="false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customFormat="false" ht="13.5" hidden="false" customHeight="true" outlineLevel="0" collapsed="false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customFormat="false" ht="13.5" hidden="false" customHeight="true" outlineLevel="0" collapsed="false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customFormat="false" ht="13.5" hidden="false" customHeight="true" outlineLevel="0" collapsed="false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customFormat="false" ht="13.5" hidden="false" customHeight="true" outlineLevel="0" collapsed="false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customFormat="false" ht="13.5" hidden="false" customHeight="true" outlineLevel="0" collapsed="false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customFormat="false" ht="13.5" hidden="false" customHeight="true" outlineLevel="0" collapsed="false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customFormat="false" ht="13.5" hidden="false" customHeight="true" outlineLevel="0" collapsed="false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customFormat="false" ht="13.5" hidden="false" customHeight="true" outlineLevel="0" collapsed="false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customFormat="false" ht="13.5" hidden="false" customHeight="true" outlineLevel="0" collapsed="false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customFormat="false" ht="13.5" hidden="false" customHeight="true" outlineLevel="0" collapsed="false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customFormat="false" ht="13.5" hidden="false" customHeight="true" outlineLevel="0" collapsed="false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customFormat="false" ht="13.5" hidden="false" customHeight="true" outlineLevel="0" collapsed="false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customFormat="false" ht="13.5" hidden="false" customHeight="true" outlineLevel="0" collapsed="false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customFormat="false" ht="13.5" hidden="false" customHeight="true" outlineLevel="0" collapsed="false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customFormat="false" ht="13.5" hidden="false" customHeight="true" outlineLevel="0" collapsed="false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customFormat="false" ht="13.5" hidden="false" customHeight="true" outlineLevel="0" collapsed="false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customFormat="false" ht="13.5" hidden="false" customHeight="true" outlineLevel="0" collapsed="false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customFormat="false" ht="13.5" hidden="false" customHeight="true" outlineLevel="0" collapsed="false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customFormat="false" ht="13.5" hidden="false" customHeight="true" outlineLevel="0" collapsed="false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customFormat="false" ht="13.5" hidden="false" customHeight="true" outlineLevel="0" collapsed="false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customFormat="false" ht="13.5" hidden="false" customHeight="true" outlineLevel="0" collapsed="false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customFormat="false" ht="13.5" hidden="false" customHeight="true" outlineLevel="0" collapsed="false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customFormat="false" ht="13.5" hidden="false" customHeight="true" outlineLevel="0" collapsed="false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customFormat="false" ht="13.5" hidden="false" customHeight="true" outlineLevel="0" collapsed="false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customFormat="false" ht="13.5" hidden="false" customHeight="true" outlineLevel="0" collapsed="false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customFormat="false" ht="13.5" hidden="false" customHeight="true" outlineLevel="0" collapsed="false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customFormat="false" ht="13.5" hidden="false" customHeight="true" outlineLevel="0" collapsed="false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customFormat="false" ht="13.5" hidden="false" customHeight="true" outlineLevel="0" collapsed="false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customFormat="false" ht="13.5" hidden="false" customHeight="true" outlineLevel="0" collapsed="false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customFormat="false" ht="13.5" hidden="false" customHeight="true" outlineLevel="0" collapsed="false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customFormat="false" ht="13.5" hidden="false" customHeight="true" outlineLevel="0" collapsed="false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customFormat="false" ht="13.5" hidden="false" customHeight="true" outlineLevel="0" collapsed="false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customFormat="false" ht="13.5" hidden="false" customHeight="true" outlineLevel="0" collapsed="false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customFormat="false" ht="13.5" hidden="false" customHeight="true" outlineLevel="0" collapsed="false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customFormat="false" ht="13.5" hidden="false" customHeight="true" outlineLevel="0" collapsed="false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customFormat="false" ht="13.5" hidden="false" customHeight="true" outlineLevel="0" collapsed="false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customFormat="false" ht="13.5" hidden="false" customHeight="true" outlineLevel="0" collapsed="false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customFormat="false" ht="13.5" hidden="false" customHeight="true" outlineLevel="0" collapsed="false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customFormat="false" ht="13.5" hidden="false" customHeight="true" outlineLevel="0" collapsed="false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customFormat="false" ht="13.5" hidden="false" customHeight="true" outlineLevel="0" collapsed="false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customFormat="false" ht="13.5" hidden="false" customHeight="true" outlineLevel="0" collapsed="false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customFormat="false" ht="13.5" hidden="false" customHeight="true" outlineLevel="0" collapsed="false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customFormat="false" ht="13.5" hidden="false" customHeight="true" outlineLevel="0" collapsed="false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customFormat="false" ht="13.5" hidden="false" customHeight="true" outlineLevel="0" collapsed="false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customFormat="false" ht="13.5" hidden="false" customHeight="true" outlineLevel="0" collapsed="false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customFormat="false" ht="13.5" hidden="false" customHeight="true" outlineLevel="0" collapsed="false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customFormat="false" ht="13.5" hidden="false" customHeight="true" outlineLevel="0" collapsed="false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customFormat="false" ht="13.5" hidden="false" customHeight="true" outlineLevel="0" collapsed="false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customFormat="false" ht="13.5" hidden="false" customHeight="true" outlineLevel="0" collapsed="false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customFormat="false" ht="13.5" hidden="false" customHeight="true" outlineLevel="0" collapsed="false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customFormat="false" ht="13.5" hidden="false" customHeight="true" outlineLevel="0" collapsed="false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customFormat="false" ht="13.5" hidden="false" customHeight="true" outlineLevel="0" collapsed="false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customFormat="false" ht="13.5" hidden="false" customHeight="true" outlineLevel="0" collapsed="false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customFormat="false" ht="13.5" hidden="false" customHeight="true" outlineLevel="0" collapsed="false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customFormat="false" ht="13.5" hidden="false" customHeight="true" outlineLevel="0" collapsed="false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customFormat="false" ht="13.5" hidden="false" customHeight="true" outlineLevel="0" collapsed="false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customFormat="false" ht="13.5" hidden="false" customHeight="true" outlineLevel="0" collapsed="false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customFormat="false" ht="13.5" hidden="false" customHeight="true" outlineLevel="0" collapsed="false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customFormat="false" ht="13.5" hidden="false" customHeight="true" outlineLevel="0" collapsed="false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customFormat="false" ht="13.5" hidden="false" customHeight="true" outlineLevel="0" collapsed="false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customFormat="false" ht="13.5" hidden="false" customHeight="true" outlineLevel="0" collapsed="false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customFormat="false" ht="13.5" hidden="false" customHeight="true" outlineLevel="0" collapsed="false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customFormat="false" ht="13.5" hidden="false" customHeight="true" outlineLevel="0" collapsed="false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customFormat="false" ht="13.5" hidden="false" customHeight="true" outlineLevel="0" collapsed="false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customFormat="false" ht="13.5" hidden="false" customHeight="true" outlineLevel="0" collapsed="false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customFormat="false" ht="13.5" hidden="false" customHeight="true" outlineLevel="0" collapsed="false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customFormat="false" ht="13.5" hidden="false" customHeight="true" outlineLevel="0" collapsed="false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customFormat="false" ht="13.5" hidden="false" customHeight="true" outlineLevel="0" collapsed="false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customFormat="false" ht="13.5" hidden="false" customHeight="true" outlineLevel="0" collapsed="false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customFormat="false" ht="13.5" hidden="false" customHeight="true" outlineLevel="0" collapsed="false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customFormat="false" ht="13.5" hidden="false" customHeight="true" outlineLevel="0" collapsed="false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customFormat="false" ht="13.5" hidden="false" customHeight="true" outlineLevel="0" collapsed="false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customFormat="false" ht="13.5" hidden="false" customHeight="true" outlineLevel="0" collapsed="false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customFormat="false" ht="13.5" hidden="false" customHeight="true" outlineLevel="0" collapsed="false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customFormat="false" ht="13.5" hidden="false" customHeight="true" outlineLevel="0" collapsed="false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customFormat="false" ht="13.5" hidden="false" customHeight="true" outlineLevel="0" collapsed="false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customFormat="false" ht="13.5" hidden="false" customHeight="true" outlineLevel="0" collapsed="false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customFormat="false" ht="13.5" hidden="false" customHeight="true" outlineLevel="0" collapsed="false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customFormat="false" ht="13.5" hidden="false" customHeight="true" outlineLevel="0" collapsed="false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customFormat="false" ht="13.5" hidden="false" customHeight="true" outlineLevel="0" collapsed="false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customFormat="false" ht="13.5" hidden="false" customHeight="true" outlineLevel="0" collapsed="false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customFormat="false" ht="13.5" hidden="false" customHeight="true" outlineLevel="0" collapsed="false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customFormat="false" ht="13.5" hidden="false" customHeight="true" outlineLevel="0" collapsed="false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customFormat="false" ht="13.5" hidden="false" customHeight="true" outlineLevel="0" collapsed="false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customFormat="false" ht="13.5" hidden="false" customHeight="true" outlineLevel="0" collapsed="false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customFormat="false" ht="13.5" hidden="false" customHeight="true" outlineLevel="0" collapsed="false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customFormat="false" ht="13.5" hidden="false" customHeight="true" outlineLevel="0" collapsed="false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customFormat="false" ht="13.5" hidden="false" customHeight="true" outlineLevel="0" collapsed="false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customFormat="false" ht="13.5" hidden="false" customHeight="true" outlineLevel="0" collapsed="false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customFormat="false" ht="13.5" hidden="false" customHeight="true" outlineLevel="0" collapsed="false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customFormat="false" ht="13.5" hidden="false" customHeight="true" outlineLevel="0" collapsed="false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customFormat="false" ht="13.5" hidden="false" customHeight="true" outlineLevel="0" collapsed="false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customFormat="false" ht="13.5" hidden="false" customHeight="true" outlineLevel="0" collapsed="false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customFormat="false" ht="13.5" hidden="false" customHeight="true" outlineLevel="0" collapsed="false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customFormat="false" ht="13.5" hidden="false" customHeight="true" outlineLevel="0" collapsed="false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customFormat="false" ht="13.5" hidden="false" customHeight="true" outlineLevel="0" collapsed="false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customFormat="false" ht="13.5" hidden="false" customHeight="true" outlineLevel="0" collapsed="false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customFormat="false" ht="13.5" hidden="false" customHeight="true" outlineLevel="0" collapsed="false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customFormat="false" ht="13.5" hidden="false" customHeight="true" outlineLevel="0" collapsed="false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customFormat="false" ht="13.5" hidden="false" customHeight="true" outlineLevel="0" collapsed="false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customFormat="false" ht="13.5" hidden="false" customHeight="true" outlineLevel="0" collapsed="false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customFormat="false" ht="13.5" hidden="false" customHeight="true" outlineLevel="0" collapsed="false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customFormat="false" ht="13.5" hidden="false" customHeight="true" outlineLevel="0" collapsed="false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customFormat="false" ht="13.5" hidden="false" customHeight="true" outlineLevel="0" collapsed="false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customFormat="false" ht="13.5" hidden="false" customHeight="true" outlineLevel="0" collapsed="false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customFormat="false" ht="13.5" hidden="false" customHeight="true" outlineLevel="0" collapsed="false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customFormat="false" ht="13.5" hidden="false" customHeight="true" outlineLevel="0" collapsed="false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customFormat="false" ht="13.5" hidden="false" customHeight="true" outlineLevel="0" collapsed="false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customFormat="false" ht="13.5" hidden="false" customHeight="true" outlineLevel="0" collapsed="false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customFormat="false" ht="13.5" hidden="false" customHeight="true" outlineLevel="0" collapsed="false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customFormat="false" ht="13.5" hidden="false" customHeight="true" outlineLevel="0" collapsed="false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customFormat="false" ht="13.5" hidden="false" customHeight="true" outlineLevel="0" collapsed="false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customFormat="false" ht="13.5" hidden="false" customHeight="true" outlineLevel="0" collapsed="false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customFormat="false" ht="13.5" hidden="false" customHeight="true" outlineLevel="0" collapsed="false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customFormat="false" ht="13.5" hidden="false" customHeight="true" outlineLevel="0" collapsed="false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customFormat="false" ht="13.5" hidden="false" customHeight="true" outlineLevel="0" collapsed="false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customFormat="false" ht="13.5" hidden="false" customHeight="true" outlineLevel="0" collapsed="false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customFormat="false" ht="13.5" hidden="false" customHeight="true" outlineLevel="0" collapsed="false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customFormat="false" ht="13.5" hidden="false" customHeight="true" outlineLevel="0" collapsed="false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customFormat="false" ht="13.5" hidden="false" customHeight="true" outlineLevel="0" collapsed="false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customFormat="false" ht="13.5" hidden="false" customHeight="true" outlineLevel="0" collapsed="false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customFormat="false" ht="13.5" hidden="false" customHeight="true" outlineLevel="0" collapsed="false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customFormat="false" ht="13.5" hidden="false" customHeight="true" outlineLevel="0" collapsed="false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customFormat="false" ht="13.5" hidden="false" customHeight="true" outlineLevel="0" collapsed="false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customFormat="false" ht="13.5" hidden="false" customHeight="true" outlineLevel="0" collapsed="false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customFormat="false" ht="13.5" hidden="false" customHeight="true" outlineLevel="0" collapsed="false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customFormat="false" ht="13.5" hidden="false" customHeight="true" outlineLevel="0" collapsed="false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customFormat="false" ht="13.5" hidden="false" customHeight="true" outlineLevel="0" collapsed="false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customFormat="false" ht="13.5" hidden="false" customHeight="true" outlineLevel="0" collapsed="false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customFormat="false" ht="13.5" hidden="false" customHeight="true" outlineLevel="0" collapsed="false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customFormat="false" ht="13.5" hidden="false" customHeight="true" outlineLevel="0" collapsed="false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customFormat="false" ht="13.5" hidden="false" customHeight="true" outlineLevel="0" collapsed="false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customFormat="false" ht="13.5" hidden="false" customHeight="true" outlineLevel="0" collapsed="false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customFormat="false" ht="13.5" hidden="false" customHeight="true" outlineLevel="0" collapsed="false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customFormat="false" ht="13.5" hidden="false" customHeight="true" outlineLevel="0" collapsed="false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customFormat="false" ht="13.5" hidden="false" customHeight="true" outlineLevel="0" collapsed="false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customFormat="false" ht="13.5" hidden="false" customHeight="true" outlineLevel="0" collapsed="false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customFormat="false" ht="13.5" hidden="false" customHeight="true" outlineLevel="0" collapsed="false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customFormat="false" ht="13.5" hidden="false" customHeight="true" outlineLevel="0" collapsed="false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customFormat="false" ht="13.5" hidden="false" customHeight="true" outlineLevel="0" collapsed="false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customFormat="false" ht="13.5" hidden="false" customHeight="true" outlineLevel="0" collapsed="false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customFormat="false" ht="13.5" hidden="false" customHeight="true" outlineLevel="0" collapsed="false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customFormat="false" ht="13.5" hidden="false" customHeight="true" outlineLevel="0" collapsed="false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customFormat="false" ht="13.5" hidden="false" customHeight="true" outlineLevel="0" collapsed="false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customFormat="false" ht="13.5" hidden="false" customHeight="true" outlineLevel="0" collapsed="false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customFormat="false" ht="13.5" hidden="false" customHeight="true" outlineLevel="0" collapsed="false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customFormat="false" ht="13.5" hidden="false" customHeight="true" outlineLevel="0" collapsed="false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customFormat="false" ht="13.5" hidden="false" customHeight="true" outlineLevel="0" collapsed="false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customFormat="false" ht="13.5" hidden="false" customHeight="true" outlineLevel="0" collapsed="false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customFormat="false" ht="13.5" hidden="false" customHeight="true" outlineLevel="0" collapsed="false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customFormat="false" ht="13.5" hidden="false" customHeight="true" outlineLevel="0" collapsed="false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customFormat="false" ht="13.5" hidden="false" customHeight="true" outlineLevel="0" collapsed="false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customFormat="false" ht="13.5" hidden="false" customHeight="true" outlineLevel="0" collapsed="false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customFormat="false" ht="13.5" hidden="false" customHeight="true" outlineLevel="0" collapsed="false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customFormat="false" ht="13.5" hidden="false" customHeight="true" outlineLevel="0" collapsed="false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customFormat="false" ht="13.5" hidden="false" customHeight="true" outlineLevel="0" collapsed="false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customFormat="false" ht="13.5" hidden="false" customHeight="true" outlineLevel="0" collapsed="false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customFormat="false" ht="13.5" hidden="false" customHeight="true" outlineLevel="0" collapsed="false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customFormat="false" ht="13.5" hidden="false" customHeight="true" outlineLevel="0" collapsed="false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customFormat="false" ht="13.5" hidden="false" customHeight="true" outlineLevel="0" collapsed="false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customFormat="false" ht="13.5" hidden="false" customHeight="true" outlineLevel="0" collapsed="false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customFormat="false" ht="13.5" hidden="false" customHeight="true" outlineLevel="0" collapsed="false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customFormat="false" ht="13.5" hidden="false" customHeight="true" outlineLevel="0" collapsed="false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customFormat="false" ht="13.5" hidden="false" customHeight="true" outlineLevel="0" collapsed="false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customFormat="false" ht="13.5" hidden="false" customHeight="true" outlineLevel="0" collapsed="false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customFormat="false" ht="13.5" hidden="false" customHeight="true" outlineLevel="0" collapsed="false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customFormat="false" ht="13.5" hidden="false" customHeight="true" outlineLevel="0" collapsed="false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customFormat="false" ht="13.5" hidden="false" customHeight="true" outlineLevel="0" collapsed="false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customFormat="false" ht="13.5" hidden="false" customHeight="true" outlineLevel="0" collapsed="false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customFormat="false" ht="13.5" hidden="false" customHeight="true" outlineLevel="0" collapsed="false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customFormat="false" ht="13.5" hidden="false" customHeight="true" outlineLevel="0" collapsed="false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customFormat="false" ht="13.5" hidden="false" customHeight="true" outlineLevel="0" collapsed="false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customFormat="false" ht="13.5" hidden="false" customHeight="true" outlineLevel="0" collapsed="false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customFormat="false" ht="13.5" hidden="false" customHeight="true" outlineLevel="0" collapsed="false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customFormat="false" ht="13.5" hidden="false" customHeight="true" outlineLevel="0" collapsed="false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customFormat="false" ht="13.5" hidden="false" customHeight="true" outlineLevel="0" collapsed="false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customFormat="false" ht="13.5" hidden="false" customHeight="true" outlineLevel="0" collapsed="false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customFormat="false" ht="13.5" hidden="false" customHeight="true" outlineLevel="0" collapsed="false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customFormat="false" ht="13.5" hidden="false" customHeight="true" outlineLevel="0" collapsed="false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customFormat="false" ht="13.5" hidden="false" customHeight="true" outlineLevel="0" collapsed="false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customFormat="false" ht="13.5" hidden="false" customHeight="true" outlineLevel="0" collapsed="false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customFormat="false" ht="13.5" hidden="false" customHeight="true" outlineLevel="0" collapsed="false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customFormat="false" ht="13.5" hidden="false" customHeight="true" outlineLevel="0" collapsed="false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customFormat="false" ht="13.5" hidden="false" customHeight="true" outlineLevel="0" collapsed="false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customFormat="false" ht="13.5" hidden="false" customHeight="true" outlineLevel="0" collapsed="false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customFormat="false" ht="13.5" hidden="false" customHeight="true" outlineLevel="0" collapsed="false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customFormat="false" ht="13.5" hidden="false" customHeight="true" outlineLevel="0" collapsed="false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customFormat="false" ht="13.5" hidden="false" customHeight="true" outlineLevel="0" collapsed="false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customFormat="false" ht="13.5" hidden="false" customHeight="true" outlineLevel="0" collapsed="false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customFormat="false" ht="13.5" hidden="false" customHeight="true" outlineLevel="0" collapsed="false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customFormat="false" ht="13.5" hidden="false" customHeight="true" outlineLevel="0" collapsed="false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customFormat="false" ht="13.5" hidden="false" customHeight="true" outlineLevel="0" collapsed="false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customFormat="false" ht="13.5" hidden="false" customHeight="true" outlineLevel="0" collapsed="false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customFormat="false" ht="13.5" hidden="false" customHeight="true" outlineLevel="0" collapsed="false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customFormat="false" ht="13.5" hidden="false" customHeight="true" outlineLevel="0" collapsed="false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customFormat="false" ht="13.5" hidden="false" customHeight="true" outlineLevel="0" collapsed="false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customFormat="false" ht="13.5" hidden="false" customHeight="true" outlineLevel="0" collapsed="false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customFormat="false" ht="13.5" hidden="false" customHeight="true" outlineLevel="0" collapsed="false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customFormat="false" ht="13.5" hidden="false" customHeight="true" outlineLevel="0" collapsed="false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customFormat="false" ht="13.5" hidden="false" customHeight="true" outlineLevel="0" collapsed="false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customFormat="false" ht="13.5" hidden="false" customHeight="true" outlineLevel="0" collapsed="false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customFormat="false" ht="13.5" hidden="false" customHeight="true" outlineLevel="0" collapsed="false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customFormat="false" ht="13.5" hidden="false" customHeight="true" outlineLevel="0" collapsed="false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customFormat="false" ht="13.5" hidden="false" customHeight="true" outlineLevel="0" collapsed="false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customFormat="false" ht="13.5" hidden="false" customHeight="true" outlineLevel="0" collapsed="false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customFormat="false" ht="13.5" hidden="false" customHeight="true" outlineLevel="0" collapsed="false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customFormat="false" ht="13.5" hidden="false" customHeight="true" outlineLevel="0" collapsed="false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customFormat="false" ht="13.5" hidden="false" customHeight="true" outlineLevel="0" collapsed="false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customFormat="false" ht="13.5" hidden="false" customHeight="true" outlineLevel="0" collapsed="false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customFormat="false" ht="13.5" hidden="false" customHeight="true" outlineLevel="0" collapsed="false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customFormat="false" ht="13.5" hidden="false" customHeight="true" outlineLevel="0" collapsed="false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customFormat="false" ht="13.5" hidden="false" customHeight="true" outlineLevel="0" collapsed="false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customFormat="false" ht="13.5" hidden="false" customHeight="true" outlineLevel="0" collapsed="false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customFormat="false" ht="13.5" hidden="false" customHeight="true" outlineLevel="0" collapsed="false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customFormat="false" ht="13.5" hidden="false" customHeight="true" outlineLevel="0" collapsed="false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customFormat="false" ht="13.5" hidden="false" customHeight="true" outlineLevel="0" collapsed="false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customFormat="false" ht="13.5" hidden="false" customHeight="true" outlineLevel="0" collapsed="false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customFormat="false" ht="13.5" hidden="false" customHeight="true" outlineLevel="0" collapsed="false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customFormat="false" ht="13.5" hidden="false" customHeight="true" outlineLevel="0" collapsed="false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customFormat="false" ht="13.5" hidden="false" customHeight="true" outlineLevel="0" collapsed="false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customFormat="false" ht="13.5" hidden="false" customHeight="true" outlineLevel="0" collapsed="false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customFormat="false" ht="13.5" hidden="false" customHeight="true" outlineLevel="0" collapsed="false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customFormat="false" ht="13.5" hidden="false" customHeight="true" outlineLevel="0" collapsed="false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customFormat="false" ht="13.5" hidden="false" customHeight="true" outlineLevel="0" collapsed="false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customFormat="false" ht="13.5" hidden="false" customHeight="true" outlineLevel="0" collapsed="false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customFormat="false" ht="13.5" hidden="false" customHeight="true" outlineLevel="0" collapsed="false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customFormat="false" ht="13.5" hidden="false" customHeight="true" outlineLevel="0" collapsed="false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customFormat="false" ht="13.5" hidden="false" customHeight="true" outlineLevel="0" collapsed="false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customFormat="false" ht="13.5" hidden="false" customHeight="true" outlineLevel="0" collapsed="false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customFormat="false" ht="13.5" hidden="false" customHeight="true" outlineLevel="0" collapsed="false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customFormat="false" ht="13.5" hidden="false" customHeight="true" outlineLevel="0" collapsed="false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customFormat="false" ht="13.5" hidden="false" customHeight="true" outlineLevel="0" collapsed="false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customFormat="false" ht="13.5" hidden="false" customHeight="true" outlineLevel="0" collapsed="false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customFormat="false" ht="13.5" hidden="false" customHeight="true" outlineLevel="0" collapsed="false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customFormat="false" ht="13.5" hidden="false" customHeight="true" outlineLevel="0" collapsed="false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customFormat="false" ht="13.5" hidden="false" customHeight="true" outlineLevel="0" collapsed="false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customFormat="false" ht="13.5" hidden="false" customHeight="true" outlineLevel="0" collapsed="false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customFormat="false" ht="13.5" hidden="false" customHeight="true" outlineLevel="0" collapsed="false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customFormat="false" ht="13.5" hidden="false" customHeight="true" outlineLevel="0" collapsed="false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customFormat="false" ht="13.5" hidden="false" customHeight="true" outlineLevel="0" collapsed="false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customFormat="false" ht="13.5" hidden="false" customHeight="true" outlineLevel="0" collapsed="false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customFormat="false" ht="13.5" hidden="false" customHeight="true" outlineLevel="0" collapsed="false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customFormat="false" ht="13.5" hidden="false" customHeight="true" outlineLevel="0" collapsed="false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customFormat="false" ht="13.5" hidden="false" customHeight="true" outlineLevel="0" collapsed="false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customFormat="false" ht="13.5" hidden="false" customHeight="true" outlineLevel="0" collapsed="false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customFormat="false" ht="13.5" hidden="false" customHeight="true" outlineLevel="0" collapsed="false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customFormat="false" ht="13.5" hidden="false" customHeight="true" outlineLevel="0" collapsed="false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customFormat="false" ht="13.5" hidden="false" customHeight="true" outlineLevel="0" collapsed="false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customFormat="false" ht="13.5" hidden="false" customHeight="true" outlineLevel="0" collapsed="false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customFormat="false" ht="13.5" hidden="false" customHeight="true" outlineLevel="0" collapsed="false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customFormat="false" ht="13.5" hidden="false" customHeight="true" outlineLevel="0" collapsed="false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customFormat="false" ht="13.5" hidden="false" customHeight="true" outlineLevel="0" collapsed="false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customFormat="false" ht="13.5" hidden="false" customHeight="true" outlineLevel="0" collapsed="false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customFormat="false" ht="13.5" hidden="false" customHeight="true" outlineLevel="0" collapsed="false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customFormat="false" ht="13.5" hidden="false" customHeight="true" outlineLevel="0" collapsed="false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customFormat="false" ht="13.5" hidden="false" customHeight="true" outlineLevel="0" collapsed="false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customFormat="false" ht="13.5" hidden="false" customHeight="true" outlineLevel="0" collapsed="false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customFormat="false" ht="13.5" hidden="false" customHeight="true" outlineLevel="0" collapsed="false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customFormat="false" ht="13.5" hidden="false" customHeight="true" outlineLevel="0" collapsed="false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customFormat="false" ht="13.5" hidden="false" customHeight="true" outlineLevel="0" collapsed="false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customFormat="false" ht="13.5" hidden="false" customHeight="true" outlineLevel="0" collapsed="false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customFormat="false" ht="13.5" hidden="false" customHeight="true" outlineLevel="0" collapsed="false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1796875" defaultRowHeight="15" zeroHeight="false" outlineLevelRow="0" outlineLevelCol="0"/>
  <cols>
    <col collapsed="false" customWidth="true" hidden="false" outlineLevel="0" max="4" min="1" style="0" width="14.04"/>
    <col collapsed="false" customWidth="true" hidden="true" outlineLevel="0" max="5" min="5" style="0" width="14.04"/>
    <col collapsed="false" customWidth="true" hidden="false" outlineLevel="0" max="7" min="6" style="0" width="14.04"/>
    <col collapsed="false" customWidth="true" hidden="false" outlineLevel="0" max="14" min="8" style="0" width="9.13"/>
    <col collapsed="false" customWidth="true" hidden="false" outlineLevel="0" max="1024" min="1021" style="0" width="12.69"/>
  </cols>
  <sheetData>
    <row r="1" customFormat="false" ht="12.8" hidden="false" customHeight="true" outlineLevel="0" collapsed="false">
      <c r="A1" s="23" t="s">
        <v>12</v>
      </c>
      <c r="B1" s="24"/>
      <c r="C1" s="25"/>
      <c r="D1" s="25"/>
      <c r="E1" s="25"/>
      <c r="F1" s="25"/>
      <c r="G1" s="25"/>
      <c r="H1" s="26"/>
      <c r="I1" s="26"/>
      <c r="J1" s="26"/>
      <c r="K1" s="26"/>
      <c r="L1" s="26"/>
      <c r="M1" s="26"/>
      <c r="N1" s="26"/>
    </row>
    <row r="2" customFormat="false" ht="12.8" hidden="false" customHeight="true" outlineLevel="0" collapsed="false">
      <c r="A2" s="23"/>
      <c r="B2" s="24"/>
      <c r="C2" s="25"/>
      <c r="D2" s="25"/>
      <c r="E2" s="25"/>
      <c r="F2" s="25"/>
      <c r="G2" s="25"/>
      <c r="H2" s="26"/>
      <c r="I2" s="26"/>
      <c r="J2" s="26"/>
      <c r="K2" s="26"/>
      <c r="L2" s="26"/>
      <c r="M2" s="26"/>
      <c r="N2" s="26"/>
    </row>
    <row r="3" customFormat="false" ht="12.8" hidden="false" customHeight="true" outlineLevel="0" collapsed="false">
      <c r="A3" s="27" t="s">
        <v>1</v>
      </c>
      <c r="B3" s="28" t="s">
        <v>2</v>
      </c>
      <c r="C3" s="25"/>
      <c r="D3" s="29" t="s">
        <v>3</v>
      </c>
      <c r="F3" s="25"/>
      <c r="G3" s="30" t="n">
        <f aca="false">F434</f>
        <v>1.4962</v>
      </c>
      <c r="H3" s="26"/>
      <c r="I3" s="26"/>
      <c r="J3" s="26"/>
      <c r="K3" s="26"/>
      <c r="L3" s="26"/>
      <c r="M3" s="26"/>
      <c r="N3" s="26"/>
    </row>
    <row r="4" customFormat="false" ht="12.75" hidden="false" customHeight="true" outlineLevel="0" collapsed="false">
      <c r="A4" s="27" t="s">
        <v>4</v>
      </c>
      <c r="B4" s="28" t="s">
        <v>5</v>
      </c>
      <c r="C4" s="25"/>
      <c r="D4" s="29" t="s">
        <v>6</v>
      </c>
      <c r="F4" s="25"/>
      <c r="G4" s="30" t="n">
        <f aca="false">G434</f>
        <v>1.18689224424051</v>
      </c>
      <c r="H4" s="26"/>
      <c r="I4" s="26"/>
      <c r="J4" s="26"/>
      <c r="K4" s="26"/>
      <c r="L4" s="26"/>
      <c r="M4" s="26"/>
      <c r="N4" s="26"/>
    </row>
    <row r="5" customFormat="false" ht="12.75" hidden="false" customHeight="true" outlineLevel="0" collapsed="false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customFormat="false" ht="23.85" hidden="false" customHeight="false" outlineLevel="0" collapsed="false">
      <c r="A6" s="11" t="s">
        <v>7</v>
      </c>
      <c r="B6" s="12" t="s">
        <v>13</v>
      </c>
      <c r="C6" s="13" t="s">
        <v>14</v>
      </c>
      <c r="D6" s="13" t="s">
        <v>10</v>
      </c>
      <c r="E6" s="14"/>
      <c r="F6" s="15" t="s">
        <v>3</v>
      </c>
      <c r="G6" s="15" t="s">
        <v>11</v>
      </c>
      <c r="H6" s="31"/>
      <c r="I6" s="31"/>
      <c r="J6" s="31"/>
      <c r="K6" s="31"/>
      <c r="L6" s="31"/>
      <c r="M6" s="31"/>
      <c r="N6" s="31"/>
    </row>
    <row r="7" customFormat="false" ht="12.75" hidden="false" customHeight="true" outlineLevel="0" collapsed="false">
      <c r="A7" s="17" t="n">
        <v>44530</v>
      </c>
      <c r="B7" s="18" t="n">
        <v>0</v>
      </c>
      <c r="C7" s="18" t="n">
        <v>0</v>
      </c>
      <c r="D7" s="19"/>
      <c r="E7" s="20"/>
      <c r="F7" s="21"/>
      <c r="G7" s="22"/>
      <c r="H7" s="26"/>
      <c r="I7" s="26"/>
      <c r="J7" s="26"/>
      <c r="K7" s="26"/>
      <c r="L7" s="26"/>
      <c r="M7" s="26"/>
      <c r="N7" s="26"/>
    </row>
    <row r="8" customFormat="false" ht="12.75" hidden="false" customHeight="true" outlineLevel="0" collapsed="false">
      <c r="A8" s="17" t="n">
        <v>44531</v>
      </c>
      <c r="B8" s="18" t="n">
        <v>3251.5</v>
      </c>
      <c r="C8" s="18" t="n">
        <v>3251.5</v>
      </c>
      <c r="D8" s="19" t="n">
        <f aca="false">IF(B7&lt;&gt;"",(B8-(B7+C8))/(B7+C8)*100,0)</f>
        <v>0</v>
      </c>
      <c r="E8" s="20" t="n">
        <f aca="false">1+D8/100</f>
        <v>1</v>
      </c>
      <c r="F8" s="21" t="n">
        <f aca="false">ROUNDUP((PRODUCT($E$8:E8)-1),4)</f>
        <v>0</v>
      </c>
      <c r="G8" s="22" t="n">
        <f aca="false">((1+(ROUNDUP(F8*100,2))/100)^(365.25/(A8-$A$8+1))-1)</f>
        <v>0</v>
      </c>
      <c r="H8" s="26"/>
      <c r="I8" s="26"/>
      <c r="J8" s="26"/>
      <c r="K8" s="26"/>
      <c r="L8" s="26"/>
      <c r="M8" s="26"/>
      <c r="N8" s="26"/>
    </row>
    <row r="9" customFormat="false" ht="12.75" hidden="false" customHeight="true" outlineLevel="0" collapsed="false">
      <c r="A9" s="17" t="n">
        <v>44532</v>
      </c>
      <c r="B9" s="18" t="n">
        <v>3240</v>
      </c>
      <c r="C9" s="18" t="n">
        <v>0</v>
      </c>
      <c r="D9" s="19" t="n">
        <f aca="false">IF(B8&lt;&gt;"",(B9-(B8+C9))/(B8+C9)*100,0)</f>
        <v>-0.353682915577426</v>
      </c>
      <c r="E9" s="20" t="n">
        <f aca="false">1+D9/100</f>
        <v>0.996463170844226</v>
      </c>
      <c r="F9" s="21" t="n">
        <f aca="false">ROUNDUP((PRODUCT($E$8:E9)-1),4)</f>
        <v>-0.0036</v>
      </c>
      <c r="G9" s="22" t="n">
        <f aca="false">((1+(ROUNDUP(F9*100,2))/100)^(365.25/(A9-$A$8+1))-1)</f>
        <v>-0.482443332734221</v>
      </c>
      <c r="H9" s="26"/>
      <c r="I9" s="26"/>
      <c r="J9" s="26"/>
      <c r="K9" s="26"/>
      <c r="L9" s="26"/>
      <c r="M9" s="26"/>
      <c r="N9" s="26"/>
    </row>
    <row r="10" customFormat="false" ht="12.75" hidden="false" customHeight="true" outlineLevel="0" collapsed="false">
      <c r="A10" s="17" t="n">
        <v>44533</v>
      </c>
      <c r="B10" s="18" t="n">
        <v>3877.8</v>
      </c>
      <c r="C10" s="18" t="n">
        <v>646.3</v>
      </c>
      <c r="D10" s="19" t="n">
        <f aca="false">IF(B9&lt;&gt;"",(B10-(B9+C10))/(B9+C10)*100,0)</f>
        <v>-0.218717031623921</v>
      </c>
      <c r="E10" s="20" t="n">
        <f aca="false">1+D10/100</f>
        <v>0.997812829683761</v>
      </c>
      <c r="F10" s="21" t="n">
        <f aca="false">ROUNDUP((PRODUCT($E$8:E10)-1),4)</f>
        <v>-0.0058</v>
      </c>
      <c r="G10" s="22" t="n">
        <f aca="false">((1+(ROUNDUP(F10*100,2))/100)^(365.25/(A10-$A$8+1))-1)</f>
        <v>-0.507472896748039</v>
      </c>
      <c r="H10" s="26"/>
      <c r="I10" s="26"/>
      <c r="J10" s="26"/>
      <c r="K10" s="26"/>
      <c r="L10" s="26"/>
      <c r="M10" s="26"/>
      <c r="N10" s="26"/>
    </row>
    <row r="11" customFormat="false" ht="12.75" hidden="false" customHeight="true" outlineLevel="0" collapsed="false">
      <c r="A11" s="17" t="n">
        <v>44534</v>
      </c>
      <c r="B11" s="18" t="n">
        <v>3877.8</v>
      </c>
      <c r="C11" s="18" t="n">
        <v>0</v>
      </c>
      <c r="D11" s="19" t="n">
        <f aca="false">IF(B10&lt;&gt;"",(B11-(B10+C11))/(B10+C11)*100,0)</f>
        <v>0</v>
      </c>
      <c r="E11" s="20" t="n">
        <f aca="false">1+D11/100</f>
        <v>1</v>
      </c>
      <c r="F11" s="21" t="n">
        <f aca="false">ROUNDUP((PRODUCT($E$8:E11)-1),4)</f>
        <v>-0.0058</v>
      </c>
      <c r="G11" s="22" t="n">
        <f aca="false">((1+(ROUNDUP(F11*100,2))/100)^(365.25/(A11-$A$8+1))-1)</f>
        <v>-0.412074089118948</v>
      </c>
      <c r="H11" s="26"/>
      <c r="I11" s="26"/>
      <c r="J11" s="26"/>
      <c r="K11" s="26"/>
      <c r="L11" s="26"/>
      <c r="M11" s="26"/>
      <c r="N11" s="26"/>
    </row>
    <row r="12" customFormat="false" ht="12.75" hidden="false" customHeight="true" outlineLevel="0" collapsed="false">
      <c r="A12" s="17" t="n">
        <v>44535</v>
      </c>
      <c r="B12" s="18" t="n">
        <v>3877.8</v>
      </c>
      <c r="C12" s="18" t="n">
        <v>0</v>
      </c>
      <c r="D12" s="19" t="n">
        <f aca="false">IF(B11&lt;&gt;"",(B12-(B11+C12))/(B11+C12)*100,0)</f>
        <v>0</v>
      </c>
      <c r="E12" s="20" t="n">
        <f aca="false">1+D12/100</f>
        <v>1</v>
      </c>
      <c r="F12" s="21" t="n">
        <f aca="false">ROUNDUP((PRODUCT($E$8:E12)-1),4)</f>
        <v>-0.0058</v>
      </c>
      <c r="G12" s="22" t="n">
        <f aca="false">((1+(ROUNDUP(F12*100,2))/100)^(365.25/(A12-$A$8+1))-1)</f>
        <v>-0.346180181745606</v>
      </c>
      <c r="H12" s="26"/>
      <c r="I12" s="26"/>
      <c r="J12" s="26"/>
      <c r="K12" s="26"/>
      <c r="L12" s="26"/>
      <c r="M12" s="26"/>
      <c r="N12" s="26"/>
    </row>
    <row r="13" customFormat="false" ht="12.75" hidden="false" customHeight="true" outlineLevel="0" collapsed="false">
      <c r="A13" s="17" t="n">
        <v>44536</v>
      </c>
      <c r="B13" s="18" t="n">
        <v>3885.6</v>
      </c>
      <c r="C13" s="18" t="n">
        <v>0</v>
      </c>
      <c r="D13" s="19" t="n">
        <f aca="false">IF(B12&lt;&gt;"",(B13-(B12+C13))/(B12+C13)*100,0)</f>
        <v>0.201144979111884</v>
      </c>
      <c r="E13" s="20" t="n">
        <f aca="false">1+D13/100</f>
        <v>1.00201144979112</v>
      </c>
      <c r="F13" s="21" t="n">
        <f aca="false">ROUNDUP((PRODUCT($E$8:E13)-1),4)</f>
        <v>-0.0038</v>
      </c>
      <c r="G13" s="22" t="n">
        <f aca="false">((1+(ROUNDUP(F13*100,2))/100)^(365.25/(A13-$A$8+1))-1)</f>
        <v>-0.206868015404225</v>
      </c>
      <c r="H13" s="26"/>
      <c r="I13" s="26"/>
      <c r="J13" s="26"/>
      <c r="K13" s="26"/>
      <c r="L13" s="26"/>
      <c r="M13" s="26"/>
      <c r="N13" s="26"/>
    </row>
    <row r="14" customFormat="false" ht="12.75" hidden="false" customHeight="true" outlineLevel="0" collapsed="false">
      <c r="A14" s="17" t="n">
        <v>44537</v>
      </c>
      <c r="B14" s="18" t="n">
        <v>4008</v>
      </c>
      <c r="C14" s="18" t="n">
        <v>0</v>
      </c>
      <c r="D14" s="19" t="n">
        <f aca="false">IF(B13&lt;&gt;"",(B14-(B13+C14))/(B13+C14)*100,0)</f>
        <v>3.15009264978381</v>
      </c>
      <c r="E14" s="20" t="n">
        <f aca="false">1+D14/100</f>
        <v>1.03150092649784</v>
      </c>
      <c r="F14" s="21" t="n">
        <f aca="false">ROUNDUP((PRODUCT($E$8:E14)-1),4)</f>
        <v>0.0277</v>
      </c>
      <c r="G14" s="22" t="n">
        <f aca="false">((1+(ROUNDUP(F14*100,2))/100)^(365.25/(A14-$A$8+1))-1)</f>
        <v>3.16072997516939</v>
      </c>
      <c r="H14" s="26"/>
      <c r="I14" s="26"/>
      <c r="J14" s="26"/>
      <c r="K14" s="26"/>
      <c r="L14" s="26"/>
      <c r="M14" s="26"/>
      <c r="N14" s="26"/>
    </row>
    <row r="15" customFormat="false" ht="12.75" hidden="false" customHeight="true" outlineLevel="0" collapsed="false">
      <c r="A15" s="17" t="n">
        <v>44538</v>
      </c>
      <c r="B15" s="18" t="n">
        <v>4308.85</v>
      </c>
      <c r="C15" s="18" t="n">
        <v>0</v>
      </c>
      <c r="D15" s="19" t="n">
        <f aca="false">IF(B14&lt;&gt;"",(B15-(B14+C15))/(B14+C15)*100,0)</f>
        <v>7.50623752495011</v>
      </c>
      <c r="E15" s="20" t="n">
        <f aca="false">1+D15/100</f>
        <v>1.0750623752495</v>
      </c>
      <c r="F15" s="21" t="n">
        <f aca="false">ROUNDUP((PRODUCT($E$8:E15)-1),4)</f>
        <v>0.1049</v>
      </c>
      <c r="G15" s="22" t="n">
        <f aca="false">((1+(ROUNDUP(F15*100,2))/100)^(365.25/(A15-$A$8+1))-1)</f>
        <v>94.0527119555163</v>
      </c>
      <c r="H15" s="26"/>
      <c r="I15" s="26"/>
      <c r="J15" s="26"/>
      <c r="K15" s="26"/>
      <c r="L15" s="26"/>
      <c r="M15" s="26"/>
      <c r="N15" s="26"/>
    </row>
    <row r="16" customFormat="false" ht="12.75" hidden="false" customHeight="true" outlineLevel="0" collapsed="false">
      <c r="A16" s="17" t="n">
        <v>44539</v>
      </c>
      <c r="B16" s="18" t="n">
        <v>4287.4</v>
      </c>
      <c r="C16" s="18" t="n">
        <v>0</v>
      </c>
      <c r="D16" s="19" t="n">
        <f aca="false">IF(B15&lt;&gt;"",(B16-(B15+C16))/(B15+C16)*100,0)</f>
        <v>-0.497812641424063</v>
      </c>
      <c r="E16" s="20" t="n">
        <f aca="false">1+D16/100</f>
        <v>0.995021873585759</v>
      </c>
      <c r="F16" s="21" t="n">
        <f aca="false">ROUNDUP((PRODUCT($E$8:E16)-1),4)</f>
        <v>0.0994</v>
      </c>
      <c r="G16" s="22" t="n">
        <f aca="false">((1+(ROUNDUP(F16*100,2))/100)^(365.25/(A16-$A$8+1))-1)</f>
        <v>45.7990261542002</v>
      </c>
      <c r="H16" s="26"/>
      <c r="I16" s="26"/>
      <c r="J16" s="26"/>
      <c r="K16" s="26"/>
      <c r="L16" s="26"/>
      <c r="M16" s="26"/>
      <c r="N16" s="26"/>
    </row>
    <row r="17" customFormat="false" ht="12.75" hidden="false" customHeight="true" outlineLevel="0" collapsed="false">
      <c r="A17" s="17" t="n">
        <v>44540</v>
      </c>
      <c r="B17" s="18" t="n">
        <v>4273.75</v>
      </c>
      <c r="C17" s="18" t="n">
        <v>0</v>
      </c>
      <c r="D17" s="19" t="n">
        <f aca="false">IF(B16&lt;&gt;"",(B17-(B16+C17))/(B16+C17)*100,0)</f>
        <v>-0.31837477258944</v>
      </c>
      <c r="E17" s="20" t="n">
        <f aca="false">1+D17/100</f>
        <v>0.996816252274106</v>
      </c>
      <c r="F17" s="21" t="n">
        <f aca="false">ROUNDUP((PRODUCT($E$8:E17)-1),4)</f>
        <v>0.0959</v>
      </c>
      <c r="G17" s="22" t="n">
        <f aca="false">((1+(ROUNDUP(F17*100,2))/100)^(365.25/(A17-$A$8+1))-1)</f>
        <v>27.355225548032</v>
      </c>
      <c r="H17" s="26"/>
      <c r="I17" s="26"/>
      <c r="J17" s="26"/>
      <c r="K17" s="26"/>
      <c r="L17" s="26"/>
      <c r="M17" s="26"/>
      <c r="N17" s="26"/>
    </row>
    <row r="18" customFormat="false" ht="12.75" hidden="false" customHeight="true" outlineLevel="0" collapsed="false">
      <c r="A18" s="17" t="n">
        <v>44541</v>
      </c>
      <c r="B18" s="18" t="n">
        <v>4273.75</v>
      </c>
      <c r="C18" s="18" t="n">
        <v>0</v>
      </c>
      <c r="D18" s="19" t="n">
        <f aca="false">IF(B17&lt;&gt;"",(B18-(B17+C18))/(B17+C18)*100,0)</f>
        <v>0</v>
      </c>
      <c r="E18" s="20" t="n">
        <f aca="false">1+D18/100</f>
        <v>1</v>
      </c>
      <c r="F18" s="21" t="n">
        <f aca="false">ROUNDUP((PRODUCT($E$8:E18)-1),4)</f>
        <v>0.0959</v>
      </c>
      <c r="G18" s="22" t="n">
        <f aca="false">((1+(ROUNDUP(F18*100,2))/100)^(365.25/(A18-$A$8+1))-1)</f>
        <v>19.9206681717724</v>
      </c>
      <c r="H18" s="26"/>
      <c r="I18" s="26"/>
      <c r="J18" s="26"/>
      <c r="K18" s="26"/>
      <c r="L18" s="26"/>
      <c r="M18" s="26"/>
      <c r="N18" s="26"/>
    </row>
    <row r="19" customFormat="false" ht="12.75" hidden="false" customHeight="true" outlineLevel="0" collapsed="false">
      <c r="A19" s="17" t="n">
        <v>44542</v>
      </c>
      <c r="B19" s="18" t="n">
        <v>4273.75</v>
      </c>
      <c r="C19" s="18" t="n">
        <v>0</v>
      </c>
      <c r="D19" s="19" t="n">
        <f aca="false">IF(B18&lt;&gt;"",(B19-(B18+C19))/(B18+C19)*100,0)</f>
        <v>0</v>
      </c>
      <c r="E19" s="20" t="n">
        <f aca="false">1+D19/100</f>
        <v>1</v>
      </c>
      <c r="F19" s="21" t="n">
        <f aca="false">ROUNDUP((PRODUCT($E$8:E19)-1),4)</f>
        <v>0.0959</v>
      </c>
      <c r="G19" s="22" t="n">
        <f aca="false">((1+(ROUNDUP(F19*100,2))/100)^(365.25/(A19-$A$8+1))-1)</f>
        <v>15.2378149763786</v>
      </c>
      <c r="H19" s="26"/>
      <c r="I19" s="26"/>
      <c r="J19" s="26"/>
      <c r="K19" s="26"/>
      <c r="L19" s="26"/>
      <c r="M19" s="26"/>
      <c r="N19" s="26"/>
    </row>
    <row r="20" customFormat="false" ht="12.75" hidden="false" customHeight="true" outlineLevel="0" collapsed="false">
      <c r="A20" s="17" t="n">
        <v>44543</v>
      </c>
      <c r="B20" s="18" t="n">
        <v>4323</v>
      </c>
      <c r="C20" s="18" t="n">
        <v>65.5</v>
      </c>
      <c r="D20" s="19" t="n">
        <f aca="false">IF(B19&lt;&gt;"",(B20-(B19+C20))/(B19+C20)*100,0)</f>
        <v>-0.374488678919168</v>
      </c>
      <c r="E20" s="20" t="n">
        <f aca="false">1+D20/100</f>
        <v>0.996255113210808</v>
      </c>
      <c r="F20" s="21" t="n">
        <f aca="false">ROUNDUP((PRODUCT($E$8:E20)-1),4)</f>
        <v>0.0918</v>
      </c>
      <c r="G20" s="22" t="n">
        <f aca="false">((1+(ROUNDUP(F20*100,2))/100)^(365.25/(A20-$A$8+1))-1)</f>
        <v>10.7943530563955</v>
      </c>
      <c r="H20" s="26"/>
      <c r="I20" s="26"/>
      <c r="J20" s="26"/>
      <c r="K20" s="26"/>
      <c r="L20" s="26"/>
      <c r="M20" s="26"/>
      <c r="N20" s="26"/>
    </row>
    <row r="21" customFormat="false" ht="12.75" hidden="false" customHeight="true" outlineLevel="0" collapsed="false">
      <c r="A21" s="17" t="n">
        <v>44544</v>
      </c>
      <c r="B21" s="18" t="n">
        <v>4311.12</v>
      </c>
      <c r="C21" s="18" t="n">
        <v>0</v>
      </c>
      <c r="D21" s="19" t="n">
        <f aca="false">IF(B20&lt;&gt;"",(B21-(B20+C21))/(B20+C21)*100,0)</f>
        <v>-0.274809160305346</v>
      </c>
      <c r="E21" s="20" t="n">
        <f aca="false">1+D21/100</f>
        <v>0.997251908396946</v>
      </c>
      <c r="F21" s="21" t="n">
        <f aca="false">ROUNDUP((PRODUCT($E$8:E21)-1),4)</f>
        <v>0.0888</v>
      </c>
      <c r="G21" s="22" t="n">
        <f aca="false">((1+(ROUNDUP(F21*100,2))/100)^(365.25/(A21-$A$8+1))-1)</f>
        <v>8.20343301312016</v>
      </c>
      <c r="H21" s="26"/>
      <c r="I21" s="26"/>
      <c r="J21" s="26"/>
      <c r="K21" s="26"/>
      <c r="L21" s="26"/>
      <c r="M21" s="26"/>
      <c r="N21" s="26"/>
    </row>
    <row r="22" customFormat="false" ht="12.75" hidden="false" customHeight="true" outlineLevel="0" collapsed="false">
      <c r="A22" s="17" t="n">
        <v>44545</v>
      </c>
      <c r="B22" s="18" t="n">
        <v>4323.66</v>
      </c>
      <c r="C22" s="18" t="n">
        <v>0</v>
      </c>
      <c r="D22" s="19" t="n">
        <f aca="false">IF(B21&lt;&gt;"",(B22-(B21+C22))/(B21+C22)*100,0)</f>
        <v>0.290875688916126</v>
      </c>
      <c r="E22" s="20" t="n">
        <f aca="false">1+D22/100</f>
        <v>1.00290875688916</v>
      </c>
      <c r="F22" s="21" t="n">
        <f aca="false">ROUNDUP((PRODUCT($E$8:E22)-1),4)</f>
        <v>0.0919</v>
      </c>
      <c r="G22" s="22" t="n">
        <f aca="false">((1+(ROUNDUP(F22*100,2))/100)^(365.25/(A22-$A$8+1))-1)</f>
        <v>7.50653683392577</v>
      </c>
      <c r="H22" s="26"/>
      <c r="I22" s="26"/>
      <c r="J22" s="26"/>
      <c r="K22" s="26"/>
      <c r="L22" s="26"/>
      <c r="M22" s="26"/>
      <c r="N22" s="26"/>
    </row>
    <row r="23" customFormat="false" ht="12.75" hidden="false" customHeight="true" outlineLevel="0" collapsed="false">
      <c r="A23" s="17" t="n">
        <v>44546</v>
      </c>
      <c r="B23" s="18" t="n">
        <v>4323.66</v>
      </c>
      <c r="C23" s="18" t="n">
        <v>0</v>
      </c>
      <c r="D23" s="19" t="n">
        <f aca="false">IF(B22&lt;&gt;"",(B23-(B22+C23))/(B22+C23)*100,0)</f>
        <v>0</v>
      </c>
      <c r="E23" s="20" t="n">
        <f aca="false">1+D23/100</f>
        <v>1</v>
      </c>
      <c r="F23" s="21" t="n">
        <f aca="false">ROUNDUP((PRODUCT($E$8:E23)-1),4)</f>
        <v>0.0919</v>
      </c>
      <c r="G23" s="22" t="n">
        <f aca="false">((1+(ROUNDUP(F23*100,2))/100)^(365.25/(A23-$A$8+1))-1)</f>
        <v>6.44120445995425</v>
      </c>
      <c r="H23" s="26"/>
      <c r="I23" s="26"/>
      <c r="J23" s="26"/>
      <c r="K23" s="26"/>
      <c r="L23" s="26"/>
      <c r="M23" s="26"/>
      <c r="N23" s="26"/>
    </row>
    <row r="24" customFormat="false" ht="12.75" hidden="false" customHeight="true" outlineLevel="0" collapsed="false">
      <c r="A24" s="17" t="n">
        <v>44547</v>
      </c>
      <c r="B24" s="18" t="n">
        <v>4296.6</v>
      </c>
      <c r="C24" s="18" t="n">
        <v>0</v>
      </c>
      <c r="D24" s="19" t="n">
        <f aca="false">IF(B23&lt;&gt;"",(B24-(B23+C24))/(B23+C24)*100,0)</f>
        <v>-0.625858647534758</v>
      </c>
      <c r="E24" s="20" t="n">
        <f aca="false">1+D24/100</f>
        <v>0.993741413524652</v>
      </c>
      <c r="F24" s="21" t="n">
        <f aca="false">ROUNDUP((PRODUCT($E$8:E24)-1),4)</f>
        <v>0.0851</v>
      </c>
      <c r="G24" s="22" t="n">
        <f aca="false">((1+(ROUNDUP(F24*100,2))/100)^(365.25/(A24-$A$8+1))-1)</f>
        <v>4.7820028403672</v>
      </c>
      <c r="H24" s="26"/>
      <c r="I24" s="26"/>
      <c r="J24" s="26"/>
      <c r="K24" s="26"/>
      <c r="L24" s="26"/>
      <c r="M24" s="26"/>
      <c r="N24" s="26"/>
    </row>
    <row r="25" customFormat="false" ht="12.75" hidden="false" customHeight="true" outlineLevel="0" collapsed="false">
      <c r="A25" s="17" t="n">
        <v>44548</v>
      </c>
      <c r="B25" s="18" t="n">
        <v>4361.7</v>
      </c>
      <c r="C25" s="18" t="n">
        <v>65.1</v>
      </c>
      <c r="D25" s="19" t="n">
        <f aca="false">IF(B24&lt;&gt;"",(B25-(B24+C25))/(B24+C25)*100,0)</f>
        <v>0</v>
      </c>
      <c r="E25" s="20" t="n">
        <f aca="false">1+D25/100</f>
        <v>1</v>
      </c>
      <c r="F25" s="21" t="n">
        <f aca="false">ROUNDUP((PRODUCT($E$8:E25)-1),4)</f>
        <v>0.0851</v>
      </c>
      <c r="G25" s="22" t="n">
        <f aca="false">((1+(ROUNDUP(F25*100,2))/100)^(365.25/(A25-$A$8+1))-1)</f>
        <v>4.24494112198894</v>
      </c>
      <c r="H25" s="26"/>
      <c r="I25" s="26"/>
      <c r="J25" s="26"/>
      <c r="K25" s="26"/>
      <c r="L25" s="26"/>
      <c r="M25" s="26"/>
      <c r="N25" s="26"/>
    </row>
    <row r="26" customFormat="false" ht="12.75" hidden="false" customHeight="true" outlineLevel="0" collapsed="false">
      <c r="A26" s="17" t="n">
        <v>44549</v>
      </c>
      <c r="B26" s="18" t="n">
        <v>4361.7</v>
      </c>
      <c r="C26" s="18" t="n">
        <v>0</v>
      </c>
      <c r="D26" s="19" t="n">
        <f aca="false">IF(B25&lt;&gt;"",(B26-(B25+C26))/(B25+C26)*100,0)</f>
        <v>0</v>
      </c>
      <c r="E26" s="20" t="n">
        <f aca="false">1+D26/100</f>
        <v>1</v>
      </c>
      <c r="F26" s="21" t="n">
        <f aca="false">ROUNDUP((PRODUCT($E$8:E26)-1),4)</f>
        <v>0.0851</v>
      </c>
      <c r="G26" s="22" t="n">
        <f aca="false">((1+(ROUNDUP(F26*100,2))/100)^(365.25/(A26-$A$8+1))-1)</f>
        <v>3.80683851354762</v>
      </c>
      <c r="H26" s="26"/>
      <c r="I26" s="26"/>
      <c r="J26" s="26"/>
      <c r="K26" s="26"/>
      <c r="L26" s="26"/>
      <c r="M26" s="26"/>
      <c r="N26" s="26"/>
    </row>
    <row r="27" customFormat="false" ht="12.75" hidden="false" customHeight="true" outlineLevel="0" collapsed="false">
      <c r="A27" s="17" t="n">
        <v>44550</v>
      </c>
      <c r="B27" s="18" t="n">
        <v>4276.61</v>
      </c>
      <c r="C27" s="18" t="n">
        <v>0</v>
      </c>
      <c r="D27" s="19" t="n">
        <f aca="false">IF(B26&lt;&gt;"",(B27-(B26+C27))/(B26+C27)*100,0)</f>
        <v>-1.95084485407066</v>
      </c>
      <c r="E27" s="20" t="n">
        <f aca="false">1+D27/100</f>
        <v>0.980491551459293</v>
      </c>
      <c r="F27" s="21" t="n">
        <f aca="false">ROUNDUP((PRODUCT($E$8:E27)-1),4)</f>
        <v>0.0639</v>
      </c>
      <c r="G27" s="22" t="n">
        <f aca="false">((1+(ROUNDUP(F27*100,2))/100)^(365.25/(A27-$A$8+1))-1)</f>
        <v>2.0993885361356</v>
      </c>
      <c r="H27" s="26"/>
      <c r="I27" s="26"/>
      <c r="J27" s="26"/>
      <c r="K27" s="26"/>
      <c r="L27" s="26"/>
      <c r="M27" s="26"/>
      <c r="N27" s="26"/>
    </row>
    <row r="28" customFormat="false" ht="12.75" hidden="false" customHeight="true" outlineLevel="0" collapsed="false">
      <c r="A28" s="17" t="n">
        <v>44551</v>
      </c>
      <c r="B28" s="18" t="n">
        <v>4351.65</v>
      </c>
      <c r="C28" s="18" t="n">
        <v>0</v>
      </c>
      <c r="D28" s="19" t="n">
        <f aca="false">IF(B27&lt;&gt;"",(B28-(B27+C28))/(B27+C28)*100,0)</f>
        <v>1.75466081779729</v>
      </c>
      <c r="E28" s="20" t="n">
        <f aca="false">1+D28/100</f>
        <v>1.01754660817797</v>
      </c>
      <c r="F28" s="21" t="n">
        <f aca="false">ROUNDUP((PRODUCT($E$8:E28)-1),4)</f>
        <v>0.0826</v>
      </c>
      <c r="G28" s="22" t="n">
        <f aca="false">((1+(ROUNDUP(F28*100,2))/100)^(365.25/(A28-$A$8+1))-1)</f>
        <v>2.97646711999111</v>
      </c>
      <c r="H28" s="26"/>
      <c r="I28" s="26"/>
      <c r="J28" s="26"/>
      <c r="K28" s="26"/>
      <c r="L28" s="26"/>
      <c r="M28" s="26"/>
      <c r="N28" s="26"/>
    </row>
    <row r="29" customFormat="false" ht="12.75" hidden="false" customHeight="true" outlineLevel="0" collapsed="false">
      <c r="A29" s="17" t="n">
        <v>44552</v>
      </c>
      <c r="B29" s="18" t="n">
        <v>4368.4</v>
      </c>
      <c r="C29" s="18" t="n">
        <v>0</v>
      </c>
      <c r="D29" s="19" t="n">
        <f aca="false">IF(B28&lt;&gt;"",(B29-(B28+C29))/(B28+C29)*100,0)</f>
        <v>0.384911470361817</v>
      </c>
      <c r="E29" s="20" t="n">
        <f aca="false">1+D29/100</f>
        <v>1.00384911470362</v>
      </c>
      <c r="F29" s="21" t="n">
        <f aca="false">ROUNDUP((PRODUCT($E$8:E29)-1),4)</f>
        <v>0.0868</v>
      </c>
      <c r="G29" s="22" t="n">
        <f aca="false">((1+(ROUNDUP(F29*100,2))/100)^(365.25/(A29-$A$8+1))-1)</f>
        <v>2.98259378826744</v>
      </c>
      <c r="H29" s="26"/>
      <c r="I29" s="26"/>
      <c r="J29" s="26"/>
      <c r="K29" s="26"/>
      <c r="L29" s="26"/>
      <c r="M29" s="26"/>
      <c r="N29" s="26"/>
    </row>
    <row r="30" customFormat="false" ht="12.75" hidden="false" customHeight="true" outlineLevel="0" collapsed="false">
      <c r="A30" s="17" t="n">
        <v>44553</v>
      </c>
      <c r="B30" s="18" t="n">
        <v>4646.95</v>
      </c>
      <c r="C30" s="18" t="n">
        <v>0</v>
      </c>
      <c r="D30" s="19" t="n">
        <f aca="false">IF(B29&lt;&gt;"",(B30-(B29+C30))/(B29+C30)*100,0)</f>
        <v>6.37647651313981</v>
      </c>
      <c r="E30" s="20" t="n">
        <f aca="false">1+D30/100</f>
        <v>1.0637647651314</v>
      </c>
      <c r="F30" s="21" t="n">
        <f aca="false">ROUNDUP((PRODUCT($E$8:E30)-1),4)</f>
        <v>0.156</v>
      </c>
      <c r="G30" s="22" t="n">
        <f aca="false">((1+(ROUNDUP(F30*100,2))/100)^(365.25/(A30-$A$8+1))-1)</f>
        <v>8.99534475564803</v>
      </c>
      <c r="H30" s="26"/>
      <c r="I30" s="26"/>
      <c r="J30" s="26"/>
      <c r="K30" s="26"/>
      <c r="L30" s="26"/>
      <c r="M30" s="26"/>
      <c r="N30" s="26"/>
    </row>
    <row r="31" customFormat="false" ht="12.75" hidden="false" customHeight="true" outlineLevel="0" collapsed="false">
      <c r="A31" s="17" t="n">
        <v>44554</v>
      </c>
      <c r="B31" s="18" t="n">
        <v>4650.5</v>
      </c>
      <c r="C31" s="18" t="n">
        <v>0</v>
      </c>
      <c r="D31" s="19" t="n">
        <f aca="false">IF(B30&lt;&gt;"",(B31-(B30+C31))/(B30+C31)*100,0)</f>
        <v>0.0763941940412568</v>
      </c>
      <c r="E31" s="20" t="n">
        <f aca="false">1+D31/100</f>
        <v>1.00076394194041</v>
      </c>
      <c r="F31" s="21" t="n">
        <f aca="false">ROUNDUP((PRODUCT($E$8:E31)-1),4)</f>
        <v>0.1569</v>
      </c>
      <c r="G31" s="22" t="n">
        <f aca="false">((1+(ROUNDUP(F31*100,2))/100)^(365.25/(A31-$A$8+1))-1)</f>
        <v>8.18931792051081</v>
      </c>
      <c r="H31" s="26"/>
      <c r="I31" s="26"/>
      <c r="J31" s="26"/>
      <c r="K31" s="26"/>
      <c r="L31" s="26"/>
      <c r="M31" s="26"/>
      <c r="N31" s="26"/>
    </row>
    <row r="32" customFormat="false" ht="12.75" hidden="false" customHeight="true" outlineLevel="0" collapsed="false">
      <c r="A32" s="17" t="n">
        <v>44555</v>
      </c>
      <c r="B32" s="18" t="n">
        <v>4650.5</v>
      </c>
      <c r="C32" s="18" t="n">
        <v>0</v>
      </c>
      <c r="D32" s="19" t="n">
        <f aca="false">IF(B31&lt;&gt;"",(B32-(B31+C32))/(B31+C32)*100,0)</f>
        <v>0</v>
      </c>
      <c r="E32" s="20" t="n">
        <f aca="false">1+D32/100</f>
        <v>1</v>
      </c>
      <c r="F32" s="21" t="n">
        <f aca="false">ROUNDUP((PRODUCT($E$8:E32)-1),4)</f>
        <v>0.1569</v>
      </c>
      <c r="G32" s="22" t="n">
        <f aca="false">((1+(ROUNDUP(F32*100,2))/100)^(365.25/(A32-$A$8+1))-1)</f>
        <v>7.40914702810341</v>
      </c>
      <c r="H32" s="26"/>
      <c r="I32" s="26"/>
      <c r="J32" s="26"/>
      <c r="K32" s="26"/>
      <c r="L32" s="26"/>
      <c r="M32" s="26"/>
      <c r="N32" s="26"/>
    </row>
    <row r="33" customFormat="false" ht="12.75" hidden="false" customHeight="true" outlineLevel="0" collapsed="false">
      <c r="A33" s="17" t="n">
        <v>44556</v>
      </c>
      <c r="B33" s="18" t="n">
        <v>4650.5</v>
      </c>
      <c r="C33" s="18" t="n">
        <v>0</v>
      </c>
      <c r="D33" s="19" t="n">
        <f aca="false">IF(B32&lt;&gt;"",(B33-(B32+C33))/(B32+C33)*100,0)</f>
        <v>0</v>
      </c>
      <c r="E33" s="20" t="n">
        <f aca="false">1+D33/100</f>
        <v>1</v>
      </c>
      <c r="F33" s="21" t="n">
        <f aca="false">ROUNDUP((PRODUCT($E$8:E33)-1),4)</f>
        <v>0.1569</v>
      </c>
      <c r="G33" s="22" t="n">
        <f aca="false">((1+(ROUNDUP(F33*100,2))/100)^(365.25/(A33-$A$8+1))-1)</f>
        <v>6.7479099296026</v>
      </c>
      <c r="H33" s="26"/>
      <c r="I33" s="26"/>
      <c r="J33" s="26"/>
      <c r="K33" s="26"/>
      <c r="L33" s="26"/>
      <c r="M33" s="26"/>
      <c r="N33" s="26"/>
    </row>
    <row r="34" customFormat="false" ht="12.75" hidden="false" customHeight="true" outlineLevel="0" collapsed="false">
      <c r="A34" s="17" t="n">
        <v>44557</v>
      </c>
      <c r="B34" s="18" t="n">
        <v>4650.5</v>
      </c>
      <c r="C34" s="18" t="n">
        <v>0</v>
      </c>
      <c r="D34" s="19" t="n">
        <f aca="false">IF(B33&lt;&gt;"",(B34-(B33+C34))/(B33+C34)*100,0)</f>
        <v>0</v>
      </c>
      <c r="E34" s="20" t="n">
        <f aca="false">1+D34/100</f>
        <v>1</v>
      </c>
      <c r="F34" s="21" t="n">
        <f aca="false">ROUNDUP((PRODUCT($E$8:E34)-1),4)</f>
        <v>0.1569</v>
      </c>
      <c r="G34" s="22" t="n">
        <f aca="false">((1+(ROUNDUP(F34*100,2))/100)^(365.25/(A34-$A$8+1))-1)</f>
        <v>6.18210585442828</v>
      </c>
      <c r="H34" s="26"/>
      <c r="I34" s="26"/>
      <c r="J34" s="26"/>
      <c r="K34" s="26"/>
      <c r="L34" s="26"/>
      <c r="M34" s="26"/>
      <c r="N34" s="26"/>
    </row>
    <row r="35" customFormat="false" ht="12.75" hidden="false" customHeight="true" outlineLevel="0" collapsed="false">
      <c r="A35" s="17" t="n">
        <v>44558</v>
      </c>
      <c r="B35" s="18" t="n">
        <v>4699.49</v>
      </c>
      <c r="C35" s="18" t="n">
        <v>0</v>
      </c>
      <c r="D35" s="19" t="n">
        <f aca="false">IF(B34&lt;&gt;"",(B35-(B34+C35))/(B34+C35)*100,0)</f>
        <v>1.05343511450381</v>
      </c>
      <c r="E35" s="20" t="n">
        <f aca="false">1+D35/100</f>
        <v>1.01053435114504</v>
      </c>
      <c r="F35" s="21" t="n">
        <f aca="false">ROUNDUP((PRODUCT($E$8:E35)-1),4)</f>
        <v>0.1691</v>
      </c>
      <c r="G35" s="22" t="n">
        <f aca="false">((1+(ROUNDUP(F35*100,2))/100)^(365.25/(A35-$A$8+1))-1)</f>
        <v>6.67539400608417</v>
      </c>
      <c r="H35" s="26"/>
      <c r="I35" s="26"/>
      <c r="J35" s="26"/>
      <c r="K35" s="26"/>
      <c r="L35" s="26"/>
      <c r="M35" s="26"/>
      <c r="N35" s="26"/>
    </row>
    <row r="36" customFormat="false" ht="12.75" hidden="false" customHeight="true" outlineLevel="0" collapsed="false">
      <c r="A36" s="17" t="n">
        <v>44559</v>
      </c>
      <c r="B36" s="18" t="n">
        <v>4741.38</v>
      </c>
      <c r="C36" s="18" t="n">
        <v>0</v>
      </c>
      <c r="D36" s="19" t="n">
        <f aca="false">IF(B35&lt;&gt;"",(B36-(B35+C36))/(B35+C36)*100,0)</f>
        <v>0.891373319232519</v>
      </c>
      <c r="E36" s="20" t="n">
        <f aca="false">1+D36/100</f>
        <v>1.00891373319233</v>
      </c>
      <c r="F36" s="21" t="n">
        <f aca="false">ROUNDUP((PRODUCT($E$8:E36)-1),4)</f>
        <v>0.1795</v>
      </c>
      <c r="G36" s="22" t="n">
        <f aca="false">((1+(ROUNDUP(F36*100,2))/100)^(365.25/(A36-$A$8+1))-1)</f>
        <v>6.99877090744507</v>
      </c>
      <c r="H36" s="26"/>
      <c r="I36" s="26"/>
      <c r="J36" s="26"/>
      <c r="K36" s="26"/>
      <c r="L36" s="26"/>
      <c r="M36" s="26"/>
      <c r="N36" s="26"/>
    </row>
    <row r="37" customFormat="false" ht="12.75" hidden="false" customHeight="true" outlineLevel="0" collapsed="false">
      <c r="A37" s="17" t="n">
        <v>44560</v>
      </c>
      <c r="B37" s="18" t="n">
        <v>4779.01</v>
      </c>
      <c r="C37" s="18" t="n">
        <v>0</v>
      </c>
      <c r="D37" s="19" t="n">
        <f aca="false">IF(B36&lt;&gt;"",(B37-(B36+C37))/(B36+C37)*100,0)</f>
        <v>0.793650793650796</v>
      </c>
      <c r="E37" s="20" t="n">
        <f aca="false">1+D37/100</f>
        <v>1.00793650793651</v>
      </c>
      <c r="F37" s="21" t="n">
        <f aca="false">ROUNDUP((PRODUCT($E$8:E37)-1),4)</f>
        <v>0.1889</v>
      </c>
      <c r="G37" s="22" t="n">
        <f aca="false">((1+(ROUNDUP(F37*100,2))/100)^(365.25/(A37-$A$8+1))-1)</f>
        <v>7.22042661879268</v>
      </c>
      <c r="H37" s="26"/>
      <c r="I37" s="26"/>
      <c r="J37" s="26"/>
      <c r="K37" s="26"/>
      <c r="L37" s="26"/>
      <c r="M37" s="26"/>
      <c r="N37" s="26"/>
    </row>
    <row r="38" customFormat="false" ht="12.75" hidden="false" customHeight="true" outlineLevel="0" collapsed="false">
      <c r="A38" s="17" t="n">
        <v>44561</v>
      </c>
      <c r="B38" s="18" t="n">
        <v>4771.2</v>
      </c>
      <c r="C38" s="18" t="n">
        <v>0</v>
      </c>
      <c r="D38" s="19" t="n">
        <f aca="false">IF(B37&lt;&gt;"",(B38-(B37+C38))/(B37+C38)*100,0)</f>
        <v>-0.163422968355379</v>
      </c>
      <c r="E38" s="20" t="n">
        <f aca="false">1+D38/100</f>
        <v>0.998365770316446</v>
      </c>
      <c r="F38" s="21" t="n">
        <f aca="false">ROUNDUP((PRODUCT($E$8:E38)-1),4)</f>
        <v>0.187</v>
      </c>
      <c r="G38" s="22" t="n">
        <f aca="false">((1+(ROUNDUP(F38*100,2))/100)^(365.25/(A38-$A$8+1))-1)</f>
        <v>6.53698383491609</v>
      </c>
      <c r="H38" s="26"/>
      <c r="I38" s="26"/>
      <c r="J38" s="26"/>
      <c r="K38" s="26"/>
      <c r="L38" s="26"/>
      <c r="M38" s="26"/>
      <c r="N38" s="26"/>
    </row>
    <row r="39" customFormat="false" ht="12.75" hidden="false" customHeight="true" outlineLevel="0" collapsed="false">
      <c r="A39" s="17" t="n">
        <v>44562</v>
      </c>
      <c r="B39" s="18" t="n">
        <v>4771.2</v>
      </c>
      <c r="C39" s="18" t="n">
        <v>0</v>
      </c>
      <c r="D39" s="19" t="n">
        <f aca="false">IF(B38&lt;&gt;"",(B39-(B38+C39))/(B38+C39)*100,0)</f>
        <v>0</v>
      </c>
      <c r="E39" s="20" t="n">
        <f aca="false">1+D39/100</f>
        <v>1</v>
      </c>
      <c r="F39" s="21" t="n">
        <f aca="false">ROUNDUP((PRODUCT($E$8:E39)-1),4)</f>
        <v>0.187</v>
      </c>
      <c r="G39" s="22" t="n">
        <f aca="false">((1+(ROUNDUP(F39*100,2))/100)^(365.25/(A39-$A$8+1))-1)</f>
        <v>6.07595658034541</v>
      </c>
      <c r="H39" s="26"/>
      <c r="I39" s="26"/>
      <c r="J39" s="26"/>
      <c r="K39" s="26"/>
      <c r="L39" s="26"/>
      <c r="M39" s="26"/>
      <c r="N39" s="26"/>
    </row>
    <row r="40" customFormat="false" ht="12.75" hidden="false" customHeight="true" outlineLevel="0" collapsed="false">
      <c r="A40" s="17" t="n">
        <v>44563</v>
      </c>
      <c r="B40" s="18" t="n">
        <v>4771.2</v>
      </c>
      <c r="C40" s="18" t="n">
        <v>0</v>
      </c>
      <c r="D40" s="19" t="n">
        <f aca="false">IF(B39&lt;&gt;"",(B40-(B39+C40))/(B39+C40)*100,0)</f>
        <v>0</v>
      </c>
      <c r="E40" s="20" t="n">
        <f aca="false">1+D40/100</f>
        <v>1</v>
      </c>
      <c r="F40" s="21" t="n">
        <f aca="false">ROUNDUP((PRODUCT($E$8:E40)-1),4)</f>
        <v>0.187</v>
      </c>
      <c r="G40" s="22" t="n">
        <f aca="false">((1+(ROUNDUP(F40*100,2))/100)^(365.25/(A40-$A$8+1))-1)</f>
        <v>5.66859118312713</v>
      </c>
      <c r="H40" s="26"/>
      <c r="I40" s="26"/>
      <c r="J40" s="26"/>
      <c r="K40" s="26"/>
      <c r="L40" s="26"/>
      <c r="M40" s="26"/>
      <c r="N40" s="26"/>
    </row>
    <row r="41" customFormat="false" ht="12.75" hidden="false" customHeight="true" outlineLevel="0" collapsed="false">
      <c r="A41" s="17" t="n">
        <v>44564</v>
      </c>
      <c r="B41" s="18" t="n">
        <v>5461.83</v>
      </c>
      <c r="C41" s="18" t="n">
        <v>674.3</v>
      </c>
      <c r="D41" s="19" t="n">
        <f aca="false">IF(B40&lt;&gt;"",(B41-(B40+C41))/(B40+C41)*100,0)</f>
        <v>0.299880635387032</v>
      </c>
      <c r="E41" s="20" t="n">
        <f aca="false">1+D41/100</f>
        <v>1.00299880635387</v>
      </c>
      <c r="F41" s="21" t="n">
        <f aca="false">ROUNDUP((PRODUCT($E$8:E41)-1),4)</f>
        <v>0.1905</v>
      </c>
      <c r="G41" s="22" t="n">
        <f aca="false">((1+(ROUNDUP(F41*100,2))/100)^(365.25/(A41-$A$8+1))-1)</f>
        <v>5.50929888588208</v>
      </c>
      <c r="H41" s="26"/>
      <c r="I41" s="26"/>
      <c r="J41" s="26"/>
      <c r="K41" s="26"/>
      <c r="L41" s="26"/>
      <c r="M41" s="26"/>
      <c r="N41" s="26"/>
    </row>
    <row r="42" customFormat="false" ht="12.75" hidden="false" customHeight="true" outlineLevel="0" collapsed="false">
      <c r="A42" s="17" t="n">
        <v>44565</v>
      </c>
      <c r="B42" s="18" t="n">
        <v>5561.46</v>
      </c>
      <c r="C42" s="18" t="n">
        <v>0</v>
      </c>
      <c r="D42" s="19" t="n">
        <f aca="false">IF(B41&lt;&gt;"",(B42-(B41+C42))/(B41+C42)*100,0)</f>
        <v>1.82411389589202</v>
      </c>
      <c r="E42" s="20" t="n">
        <f aca="false">1+D42/100</f>
        <v>1.01824113895892</v>
      </c>
      <c r="F42" s="21" t="n">
        <f aca="false">ROUNDUP((PRODUCT($E$8:E42)-1),4)</f>
        <v>0.2122</v>
      </c>
      <c r="G42" s="22" t="n">
        <f aca="false">((1+(ROUNDUP(F42*100,2))/100)^(365.25/(A42-$A$8+1))-1)</f>
        <v>6.45001769573457</v>
      </c>
      <c r="H42" s="26"/>
      <c r="I42" s="26"/>
      <c r="J42" s="26"/>
      <c r="K42" s="26"/>
      <c r="L42" s="26"/>
      <c r="M42" s="26"/>
      <c r="N42" s="26"/>
    </row>
    <row r="43" customFormat="false" ht="12.75" hidden="false" customHeight="true" outlineLevel="0" collapsed="false">
      <c r="A43" s="17" t="n">
        <v>44566</v>
      </c>
      <c r="B43" s="18" t="n">
        <v>5563.08</v>
      </c>
      <c r="C43" s="18" t="n">
        <v>0</v>
      </c>
      <c r="D43" s="19" t="n">
        <f aca="false">IF(B42&lt;&gt;"",(B43-(B42+C43))/(B42+C43)*100,0)</f>
        <v>0.029129041654544</v>
      </c>
      <c r="E43" s="20" t="n">
        <f aca="false">1+D43/100</f>
        <v>1.00029129041655</v>
      </c>
      <c r="F43" s="21" t="n">
        <f aca="false">ROUNDUP((PRODUCT($E$8:E43)-1),4)</f>
        <v>0.2126</v>
      </c>
      <c r="G43" s="22" t="n">
        <f aca="false">((1+(ROUNDUP(F43*100,2))/100)^(365.25/(A43-$A$8+1))-1)</f>
        <v>6.06943084396145</v>
      </c>
      <c r="H43" s="26"/>
      <c r="I43" s="26"/>
      <c r="J43" s="26"/>
      <c r="K43" s="26"/>
      <c r="L43" s="26"/>
      <c r="M43" s="26"/>
      <c r="N43" s="26"/>
    </row>
    <row r="44" customFormat="false" ht="12.75" hidden="false" customHeight="true" outlineLevel="0" collapsed="false">
      <c r="A44" s="17" t="n">
        <v>44567</v>
      </c>
      <c r="B44" s="18" t="n">
        <v>5496.66</v>
      </c>
      <c r="C44" s="18" t="n">
        <v>0</v>
      </c>
      <c r="D44" s="19" t="n">
        <f aca="false">IF(B43&lt;&gt;"",(B44-(B43+C44))/(B43+C44)*100,0)</f>
        <v>-1.19394292370415</v>
      </c>
      <c r="E44" s="20" t="n">
        <f aca="false">1+D44/100</f>
        <v>0.988060570762958</v>
      </c>
      <c r="F44" s="21" t="n">
        <f aca="false">ROUNDUP((PRODUCT($E$8:E44)-1),4)</f>
        <v>0.1981</v>
      </c>
      <c r="G44" s="22" t="n">
        <f aca="false">((1+(ROUNDUP(F44*100,2))/100)^(365.25/(A44-$A$8+1))-1)</f>
        <v>4.95461749214472</v>
      </c>
      <c r="H44" s="26"/>
      <c r="I44" s="26"/>
      <c r="J44" s="26"/>
      <c r="K44" s="26"/>
      <c r="L44" s="26"/>
      <c r="M44" s="26"/>
      <c r="N44" s="26"/>
    </row>
    <row r="45" customFormat="false" ht="12.75" hidden="false" customHeight="true" outlineLevel="0" collapsed="false">
      <c r="A45" s="17" t="n">
        <v>44568</v>
      </c>
      <c r="B45" s="18" t="n">
        <v>5473.98</v>
      </c>
      <c r="C45" s="18" t="n">
        <v>0</v>
      </c>
      <c r="D45" s="19" t="n">
        <f aca="false">IF(B44&lt;&gt;"",(B45-(B44+C45))/(B44+C45)*100,0)</f>
        <v>-0.412614205717659</v>
      </c>
      <c r="E45" s="20" t="n">
        <f aca="false">1+D45/100</f>
        <v>0.995873857942823</v>
      </c>
      <c r="F45" s="21" t="n">
        <f aca="false">ROUNDUP((PRODUCT($E$8:E45)-1),4)</f>
        <v>0.1932</v>
      </c>
      <c r="G45" s="22" t="n">
        <f aca="false">((1+(ROUNDUP(F45*100,2))/100)^(365.25/(A45-$A$8+1))-1)</f>
        <v>4.46204904363227</v>
      </c>
      <c r="H45" s="26"/>
      <c r="I45" s="26"/>
      <c r="J45" s="26"/>
      <c r="K45" s="26"/>
      <c r="L45" s="26"/>
      <c r="M45" s="26"/>
      <c r="N45" s="26"/>
    </row>
    <row r="46" customFormat="false" ht="12.75" hidden="false" customHeight="true" outlineLevel="0" collapsed="false">
      <c r="A46" s="17" t="n">
        <v>44569</v>
      </c>
      <c r="B46" s="18" t="n">
        <v>5811.88</v>
      </c>
      <c r="C46" s="18" t="n">
        <v>0</v>
      </c>
      <c r="D46" s="19" t="n">
        <f aca="false">IF(B45&lt;&gt;"",(B46-(B45+C46))/(B45+C46)*100,0)</f>
        <v>6.17283950617285</v>
      </c>
      <c r="E46" s="20" t="n">
        <f aca="false">1+D46/100</f>
        <v>1.06172839506173</v>
      </c>
      <c r="F46" s="21" t="n">
        <f aca="false">ROUNDUP((PRODUCT($E$8:E46)-1),4)</f>
        <v>0.2668</v>
      </c>
      <c r="G46" s="22" t="n">
        <f aca="false">((1+(ROUNDUP(F46*100,2))/100)^(365.25/(A46-$A$8+1))-1)</f>
        <v>8.16010465106634</v>
      </c>
      <c r="H46" s="26"/>
      <c r="I46" s="26"/>
      <c r="J46" s="26"/>
      <c r="K46" s="26"/>
      <c r="L46" s="26"/>
      <c r="M46" s="26"/>
      <c r="N46" s="26"/>
    </row>
    <row r="47" customFormat="false" ht="12.75" hidden="false" customHeight="true" outlineLevel="0" collapsed="false">
      <c r="A47" s="17" t="n">
        <v>44570</v>
      </c>
      <c r="B47" s="18" t="n">
        <v>5811.88</v>
      </c>
      <c r="C47" s="18" t="n">
        <v>0</v>
      </c>
      <c r="D47" s="19" t="n">
        <f aca="false">IF(B46&lt;&gt;"",(B47-(B46+C47))/(B46+C47)*100,0)</f>
        <v>0</v>
      </c>
      <c r="E47" s="20" t="n">
        <f aca="false">1+D47/100</f>
        <v>1</v>
      </c>
      <c r="F47" s="21" t="n">
        <f aca="false">ROUNDUP((PRODUCT($E$8:E47)-1),4)</f>
        <v>0.2668</v>
      </c>
      <c r="G47" s="22" t="n">
        <f aca="false">((1+(ROUNDUP(F47*100,2))/100)^(365.25/(A47-$A$8+1))-1)</f>
        <v>7.66668325443177</v>
      </c>
      <c r="H47" s="26"/>
      <c r="I47" s="26"/>
      <c r="J47" s="26"/>
      <c r="K47" s="26"/>
      <c r="L47" s="26"/>
      <c r="M47" s="26"/>
      <c r="N47" s="26"/>
    </row>
    <row r="48" customFormat="false" ht="12.75" hidden="false" customHeight="true" outlineLevel="0" collapsed="false">
      <c r="A48" s="17" t="n">
        <v>44571</v>
      </c>
      <c r="B48" s="18" t="n">
        <v>5807.58</v>
      </c>
      <c r="C48" s="18" t="n">
        <v>0</v>
      </c>
      <c r="D48" s="19" t="n">
        <f aca="false">IF(B47&lt;&gt;"",(B48-(B47+C48))/(B47+C48)*100,0)</f>
        <v>-0.0739863865048862</v>
      </c>
      <c r="E48" s="20" t="n">
        <f aca="false">1+D48/100</f>
        <v>0.999260136134951</v>
      </c>
      <c r="F48" s="21" t="n">
        <f aca="false">ROUNDUP((PRODUCT($E$8:E48)-1),4)</f>
        <v>0.2659</v>
      </c>
      <c r="G48" s="22" t="n">
        <f aca="false">((1+(ROUNDUP(F48*100,2))/100)^(365.25/(A48-$A$8+1))-1)</f>
        <v>7.170126860222</v>
      </c>
      <c r="H48" s="26"/>
      <c r="I48" s="26"/>
      <c r="J48" s="26"/>
      <c r="K48" s="26"/>
      <c r="L48" s="26"/>
      <c r="M48" s="26"/>
      <c r="N48" s="26"/>
    </row>
    <row r="49" customFormat="false" ht="12.75" hidden="false" customHeight="true" outlineLevel="0" collapsed="false">
      <c r="A49" s="17" t="n">
        <v>44572</v>
      </c>
      <c r="B49" s="18" t="n">
        <v>5803.28</v>
      </c>
      <c r="C49" s="18" t="n">
        <v>0</v>
      </c>
      <c r="D49" s="19" t="n">
        <f aca="false">IF(B48&lt;&gt;"",(B49-(B48+C49))/(B48+C49)*100,0)</f>
        <v>-0.0740411668887776</v>
      </c>
      <c r="E49" s="20" t="n">
        <f aca="false">1+D49/100</f>
        <v>0.999259588331112</v>
      </c>
      <c r="F49" s="21" t="n">
        <f aca="false">ROUNDUP((PRODUCT($E$8:E49)-1),4)</f>
        <v>0.2649</v>
      </c>
      <c r="G49" s="22" t="n">
        <f aca="false">((1+(ROUNDUP(F49*100,2))/100)^(365.25/(A49-$A$8+1))-1)</f>
        <v>6.71834858879053</v>
      </c>
      <c r="H49" s="26"/>
      <c r="I49" s="26"/>
      <c r="J49" s="26"/>
      <c r="K49" s="26"/>
      <c r="L49" s="26"/>
      <c r="M49" s="26"/>
      <c r="N49" s="26"/>
    </row>
    <row r="50" customFormat="false" ht="12.75" hidden="false" customHeight="true" outlineLevel="0" collapsed="false">
      <c r="A50" s="17" t="n">
        <v>44573</v>
      </c>
      <c r="B50" s="18" t="n">
        <v>5970.12</v>
      </c>
      <c r="C50" s="18" t="n">
        <v>0</v>
      </c>
      <c r="D50" s="19" t="n">
        <f aca="false">IF(B49&lt;&gt;"",(B50-(B49+C50))/(B49+C50)*100,0)</f>
        <v>2.87492590397153</v>
      </c>
      <c r="E50" s="20" t="n">
        <f aca="false">1+D50/100</f>
        <v>1.02874925903972</v>
      </c>
      <c r="F50" s="21" t="n">
        <f aca="false">ROUNDUP((PRODUCT($E$8:E50)-1),4)</f>
        <v>0.3013</v>
      </c>
      <c r="G50" s="22" t="n">
        <f aca="false">((1+(ROUNDUP(F50*100,2))/100)^(365.25/(A50-$A$8+1))-1)</f>
        <v>8.36576309343978</v>
      </c>
      <c r="H50" s="26"/>
      <c r="I50" s="26"/>
      <c r="J50" s="26"/>
      <c r="K50" s="26"/>
      <c r="L50" s="26"/>
      <c r="M50" s="26"/>
      <c r="N50" s="26"/>
    </row>
    <row r="51" customFormat="false" ht="12.75" hidden="false" customHeight="true" outlineLevel="0" collapsed="false">
      <c r="A51" s="17" t="n">
        <v>44574</v>
      </c>
      <c r="B51" s="18" t="n">
        <v>6038.67</v>
      </c>
      <c r="C51" s="18" t="n">
        <v>69.41</v>
      </c>
      <c r="D51" s="19" t="n">
        <f aca="false">IF(B50&lt;&gt;"",(B51-(B50+C51))/(B50+C51)*100,0)</f>
        <v>-0.0142395186380343</v>
      </c>
      <c r="E51" s="20" t="n">
        <f aca="false">1+D51/100</f>
        <v>0.99985760481362</v>
      </c>
      <c r="F51" s="21" t="n">
        <f aca="false">ROUNDUP((PRODUCT($E$8:E51)-1),4)</f>
        <v>0.3011</v>
      </c>
      <c r="G51" s="22" t="n">
        <f aca="false">((1+(ROUNDUP(F51*100,2))/100)^(365.25/(A51-$A$8+1))-1)</f>
        <v>7.89013828673444</v>
      </c>
      <c r="H51" s="26"/>
      <c r="I51" s="26"/>
      <c r="J51" s="26"/>
      <c r="K51" s="26"/>
      <c r="L51" s="26"/>
      <c r="M51" s="26"/>
      <c r="N51" s="26"/>
    </row>
    <row r="52" customFormat="false" ht="12.75" hidden="false" customHeight="true" outlineLevel="0" collapsed="false">
      <c r="A52" s="17" t="n">
        <v>44575</v>
      </c>
      <c r="B52" s="18" t="n">
        <v>5979.51</v>
      </c>
      <c r="C52" s="18" t="n">
        <v>0</v>
      </c>
      <c r="D52" s="19" t="n">
        <f aca="false">IF(B51&lt;&gt;"",(B52-(B51+C52))/(B51+C52)*100,0)</f>
        <v>-0.97968592421841</v>
      </c>
      <c r="E52" s="20" t="n">
        <f aca="false">1+D52/100</f>
        <v>0.990203140757816</v>
      </c>
      <c r="F52" s="21" t="n">
        <f aca="false">ROUNDUP((PRODUCT($E$8:E52)-1),4)</f>
        <v>0.2884</v>
      </c>
      <c r="G52" s="22" t="n">
        <f aca="false">((1+(ROUNDUP(F52*100,2))/100)^(365.25/(A52-$A$8+1))-1)</f>
        <v>6.82068834198126</v>
      </c>
      <c r="H52" s="26"/>
      <c r="I52" s="26"/>
      <c r="J52" s="26"/>
      <c r="K52" s="26"/>
      <c r="L52" s="26"/>
      <c r="M52" s="26"/>
      <c r="N52" s="26"/>
    </row>
    <row r="53" customFormat="false" ht="12.75" hidden="false" customHeight="true" outlineLevel="0" collapsed="false">
      <c r="A53" s="17" t="n">
        <v>44576</v>
      </c>
      <c r="B53" s="18" t="n">
        <v>5979.51</v>
      </c>
      <c r="C53" s="18" t="n">
        <v>0</v>
      </c>
      <c r="D53" s="19" t="n">
        <f aca="false">IF(B52&lt;&gt;"",(B53-(B52+C53))/(B52+C53)*100,0)</f>
        <v>0</v>
      </c>
      <c r="E53" s="20" t="n">
        <f aca="false">1+D53/100</f>
        <v>1</v>
      </c>
      <c r="F53" s="21" t="n">
        <f aca="false">ROUNDUP((PRODUCT($E$8:E53)-1),4)</f>
        <v>0.2884</v>
      </c>
      <c r="G53" s="22" t="n">
        <f aca="false">((1+(ROUNDUP(F53*100,2))/100)^(365.25/(A53-$A$8+1))-1)</f>
        <v>6.47870857511409</v>
      </c>
      <c r="H53" s="26"/>
      <c r="I53" s="26"/>
      <c r="J53" s="26"/>
      <c r="K53" s="26"/>
      <c r="L53" s="26"/>
      <c r="M53" s="26"/>
      <c r="N53" s="26"/>
    </row>
    <row r="54" customFormat="false" ht="12.75" hidden="false" customHeight="true" outlineLevel="0" collapsed="false">
      <c r="A54" s="17" t="n">
        <v>44577</v>
      </c>
      <c r="B54" s="18" t="n">
        <v>5979.51</v>
      </c>
      <c r="C54" s="18" t="n">
        <v>0</v>
      </c>
      <c r="D54" s="19" t="n">
        <f aca="false">IF(B53&lt;&gt;"",(B54-(B53+C54))/(B53+C54)*100,0)</f>
        <v>0</v>
      </c>
      <c r="E54" s="20" t="n">
        <f aca="false">1+D54/100</f>
        <v>1</v>
      </c>
      <c r="F54" s="21" t="n">
        <f aca="false">ROUNDUP((PRODUCT($E$8:E54)-1),4)</f>
        <v>0.2884</v>
      </c>
      <c r="G54" s="22" t="n">
        <f aca="false">((1+(ROUNDUP(F54*100,2))/100)^(365.25/(A54-$A$8+1))-1)</f>
        <v>6.16530291025256</v>
      </c>
      <c r="H54" s="26"/>
      <c r="I54" s="26"/>
      <c r="J54" s="26"/>
      <c r="K54" s="26"/>
      <c r="L54" s="26"/>
      <c r="M54" s="26"/>
      <c r="N54" s="26"/>
    </row>
    <row r="55" customFormat="false" ht="12.75" hidden="false" customHeight="true" outlineLevel="0" collapsed="false">
      <c r="A55" s="17" t="n">
        <v>44578</v>
      </c>
      <c r="B55" s="18" t="n">
        <v>6004.74</v>
      </c>
      <c r="C55" s="18" t="n">
        <v>0</v>
      </c>
      <c r="D55" s="19" t="n">
        <f aca="false">IF(B54&lt;&gt;"",(B55-(B54+C55))/(B54+C55)*100,0)</f>
        <v>0.421940928270035</v>
      </c>
      <c r="E55" s="20" t="n">
        <f aca="false">1+D55/100</f>
        <v>1.0042194092827</v>
      </c>
      <c r="F55" s="21" t="n">
        <f aca="false">ROUNDUP((PRODUCT($E$8:E55)-1),4)</f>
        <v>0.2938</v>
      </c>
      <c r="G55" s="22" t="n">
        <f aca="false">((1+(ROUNDUP(F55*100,2))/100)^(365.25/(A55-$A$8+1))-1)</f>
        <v>6.09968483518715</v>
      </c>
      <c r="H55" s="26"/>
      <c r="I55" s="26"/>
      <c r="J55" s="26"/>
      <c r="K55" s="26"/>
      <c r="L55" s="26"/>
      <c r="M55" s="26"/>
      <c r="N55" s="26"/>
    </row>
    <row r="56" customFormat="false" ht="12.75" hidden="false" customHeight="true" outlineLevel="0" collapsed="false">
      <c r="A56" s="17" t="n">
        <v>44579</v>
      </c>
      <c r="B56" s="18" t="n">
        <v>6024.48</v>
      </c>
      <c r="C56" s="18" t="n">
        <v>68.46</v>
      </c>
      <c r="D56" s="19" t="n">
        <f aca="false">IF(B55&lt;&gt;"",(B56-(B55+C56))/(B55+C56)*100,0)</f>
        <v>-0.80221300138313</v>
      </c>
      <c r="E56" s="20" t="n">
        <f aca="false">1+D56/100</f>
        <v>0.991977869986169</v>
      </c>
      <c r="F56" s="21" t="n">
        <f aca="false">ROUNDUP((PRODUCT($E$8:E56)-1),4)</f>
        <v>0.2834</v>
      </c>
      <c r="G56" s="22" t="n">
        <f aca="false">((1+(ROUNDUP(F56*100,2))/100)^(365.25/(A56-$A$8+1))-1)</f>
        <v>5.42302266380362</v>
      </c>
      <c r="H56" s="26"/>
      <c r="I56" s="26"/>
      <c r="J56" s="26"/>
      <c r="K56" s="26"/>
      <c r="L56" s="26"/>
      <c r="M56" s="26"/>
      <c r="N56" s="26"/>
    </row>
    <row r="57" customFormat="false" ht="12.75" hidden="false" customHeight="true" outlineLevel="0" collapsed="false">
      <c r="A57" s="17" t="n">
        <v>44580</v>
      </c>
      <c r="B57" s="18" t="n">
        <v>6116.88</v>
      </c>
      <c r="C57" s="18" t="n">
        <v>0</v>
      </c>
      <c r="D57" s="19" t="n">
        <f aca="false">IF(B56&lt;&gt;"",(B57-(B56+C57))/(B56+C57)*100,0)</f>
        <v>1.53374233128835</v>
      </c>
      <c r="E57" s="20" t="n">
        <f aca="false">1+D57/100</f>
        <v>1.01533742331288</v>
      </c>
      <c r="F57" s="21" t="n">
        <f aca="false">ROUNDUP((PRODUCT($E$8:E57)-1),4)</f>
        <v>0.3031</v>
      </c>
      <c r="G57" s="22" t="n">
        <f aca="false">((1+(ROUNDUP(F57*100,2))/100)^(365.25/(A57-$A$8+1))-1)</f>
        <v>5.91691479082548</v>
      </c>
      <c r="H57" s="26"/>
      <c r="I57" s="26"/>
      <c r="J57" s="26"/>
      <c r="K57" s="26"/>
      <c r="L57" s="26"/>
      <c r="M57" s="26"/>
      <c r="N57" s="26"/>
    </row>
    <row r="58" customFormat="false" ht="12.75" hidden="false" customHeight="true" outlineLevel="0" collapsed="false">
      <c r="A58" s="17" t="n">
        <v>44581</v>
      </c>
      <c r="B58" s="18" t="n">
        <v>6115.12</v>
      </c>
      <c r="C58" s="18" t="n">
        <v>0</v>
      </c>
      <c r="D58" s="19" t="n">
        <f aca="false">IF(B57&lt;&gt;"",(B58-(B57+C58))/(B57+C58)*100,0)</f>
        <v>-0.0287728384405157</v>
      </c>
      <c r="E58" s="20" t="n">
        <f aca="false">1+D58/100</f>
        <v>0.999712271615595</v>
      </c>
      <c r="F58" s="21" t="n">
        <f aca="false">ROUNDUP((PRODUCT($E$8:E58)-1),4)</f>
        <v>0.3027</v>
      </c>
      <c r="G58" s="22" t="n">
        <f aca="false">((1+(ROUNDUP(F58*100,2))/100)^(365.25/(A58-$A$8+1))-1)</f>
        <v>5.64490329201986</v>
      </c>
      <c r="H58" s="26"/>
      <c r="I58" s="26"/>
      <c r="J58" s="26"/>
      <c r="K58" s="26"/>
      <c r="L58" s="26"/>
      <c r="M58" s="26"/>
      <c r="N58" s="26"/>
    </row>
    <row r="59" customFormat="false" ht="12.75" hidden="false" customHeight="true" outlineLevel="0" collapsed="false">
      <c r="A59" s="17" t="n">
        <v>44582</v>
      </c>
      <c r="B59" s="18" t="n">
        <v>6008.64</v>
      </c>
      <c r="C59" s="18" t="n">
        <v>0</v>
      </c>
      <c r="D59" s="19" t="n">
        <f aca="false">IF(B58&lt;&gt;"",(B59-(B58+C59))/(B58+C59)*100,0)</f>
        <v>-1.74125773492588</v>
      </c>
      <c r="E59" s="20" t="n">
        <f aca="false">1+D59/100</f>
        <v>0.982587422650741</v>
      </c>
      <c r="F59" s="21" t="n">
        <f aca="false">ROUNDUP((PRODUCT($E$8:E59)-1),4)</f>
        <v>0.2801</v>
      </c>
      <c r="G59" s="22" t="n">
        <f aca="false">((1+(ROUNDUP(F59*100,2))/100)^(365.25/(A59-$A$8+1))-1)</f>
        <v>4.66611339009748</v>
      </c>
      <c r="H59" s="26"/>
      <c r="I59" s="26"/>
      <c r="J59" s="26"/>
      <c r="K59" s="26"/>
      <c r="L59" s="26"/>
      <c r="M59" s="26"/>
      <c r="N59" s="26"/>
    </row>
    <row r="60" customFormat="false" ht="12.75" hidden="false" customHeight="true" outlineLevel="0" collapsed="false">
      <c r="A60" s="17" t="n">
        <v>44583</v>
      </c>
      <c r="B60" s="18" t="n">
        <v>6008.64</v>
      </c>
      <c r="C60" s="18" t="n">
        <v>0</v>
      </c>
      <c r="D60" s="19" t="n">
        <f aca="false">IF(B59&lt;&gt;"",(B60-(B59+C60))/(B59+C60)*100,0)</f>
        <v>0</v>
      </c>
      <c r="E60" s="20" t="n">
        <f aca="false">1+D60/100</f>
        <v>1</v>
      </c>
      <c r="F60" s="21" t="n">
        <f aca="false">ROUNDUP((PRODUCT($E$8:E60)-1),4)</f>
        <v>0.2801</v>
      </c>
      <c r="G60" s="22" t="n">
        <f aca="false">((1+(ROUNDUP(F60*100,2))/100)^(365.25/(A60-$A$8+1))-1)</f>
        <v>4.48368288249071</v>
      </c>
      <c r="H60" s="26"/>
      <c r="I60" s="26"/>
      <c r="J60" s="26"/>
      <c r="K60" s="26"/>
      <c r="L60" s="26"/>
      <c r="M60" s="26"/>
      <c r="N60" s="26"/>
    </row>
    <row r="61" customFormat="false" ht="12.75" hidden="false" customHeight="true" outlineLevel="0" collapsed="false">
      <c r="A61" s="17" t="n">
        <v>44584</v>
      </c>
      <c r="B61" s="18" t="n">
        <v>6281.76</v>
      </c>
      <c r="C61" s="18" t="n">
        <v>0</v>
      </c>
      <c r="D61" s="19" t="n">
        <f aca="false">IF(B60&lt;&gt;"",(B61-(B60+C61))/(B60+C61)*100,0)</f>
        <v>4.54545454545454</v>
      </c>
      <c r="E61" s="20" t="n">
        <f aca="false">1+D61/100</f>
        <v>1.04545454545455</v>
      </c>
      <c r="F61" s="21" t="n">
        <f aca="false">ROUNDUP((PRODUCT($E$8:E61)-1),4)</f>
        <v>0.3382</v>
      </c>
      <c r="G61" s="22" t="n">
        <f aca="false">((1+(ROUNDUP(F61*100,2))/100)^(365.25/(A61-$A$8+1))-1)</f>
        <v>6.1742112207744</v>
      </c>
      <c r="H61" s="26"/>
      <c r="I61" s="26"/>
      <c r="J61" s="26"/>
      <c r="K61" s="26"/>
      <c r="L61" s="26"/>
      <c r="M61" s="26"/>
      <c r="N61" s="26"/>
    </row>
    <row r="62" customFormat="false" ht="12.75" hidden="false" customHeight="true" outlineLevel="0" collapsed="false">
      <c r="A62" s="17" t="n">
        <v>44585</v>
      </c>
      <c r="B62" s="18" t="n">
        <v>6071.08</v>
      </c>
      <c r="C62" s="18" t="n">
        <v>0</v>
      </c>
      <c r="D62" s="19" t="n">
        <f aca="false">IF(B61&lt;&gt;"",(B62-(B61+C62))/(B61+C62)*100,0)</f>
        <v>-3.35383714118337</v>
      </c>
      <c r="E62" s="20" t="n">
        <f aca="false">1+D62/100</f>
        <v>0.966461628588166</v>
      </c>
      <c r="F62" s="21" t="n">
        <f aca="false">ROUNDUP((PRODUCT($E$8:E62)-1),4)</f>
        <v>0.2934</v>
      </c>
      <c r="G62" s="22" t="n">
        <f aca="false">((1+(ROUNDUP(F62*100,2))/100)^(365.25/(A62-$A$8+1))-1)</f>
        <v>4.52087282593063</v>
      </c>
      <c r="H62" s="26"/>
      <c r="I62" s="26"/>
      <c r="J62" s="26"/>
      <c r="K62" s="26"/>
      <c r="L62" s="26"/>
      <c r="M62" s="26"/>
      <c r="N62" s="26"/>
    </row>
    <row r="63" customFormat="false" ht="12.75" hidden="false" customHeight="true" outlineLevel="0" collapsed="false">
      <c r="A63" s="17" t="n">
        <v>44586</v>
      </c>
      <c r="B63" s="18" t="n">
        <v>6061.88</v>
      </c>
      <c r="C63" s="18" t="n">
        <v>0</v>
      </c>
      <c r="D63" s="19" t="n">
        <f aca="false">IF(B62&lt;&gt;"",(B63-(B62+C63))/(B62+C63)*100,0)</f>
        <v>-0.151538111835124</v>
      </c>
      <c r="E63" s="20" t="n">
        <f aca="false">1+D63/100</f>
        <v>0.998484618881649</v>
      </c>
      <c r="F63" s="21" t="n">
        <f aca="false">ROUNDUP((PRODUCT($E$8:E63)-1),4)</f>
        <v>0.2914</v>
      </c>
      <c r="G63" s="22" t="n">
        <f aca="false">((1+(ROUNDUP(F63*100,2))/100)^(365.25/(A63-$A$8+1))-1)</f>
        <v>4.30119913909188</v>
      </c>
      <c r="H63" s="26"/>
      <c r="I63" s="26"/>
      <c r="J63" s="26"/>
      <c r="K63" s="26"/>
      <c r="L63" s="26"/>
      <c r="M63" s="26"/>
      <c r="N63" s="26"/>
    </row>
    <row r="64" customFormat="false" ht="12.75" hidden="false" customHeight="true" outlineLevel="0" collapsed="false">
      <c r="A64" s="17" t="n">
        <v>44587</v>
      </c>
      <c r="B64" s="18" t="n">
        <v>6198.96</v>
      </c>
      <c r="C64" s="18" t="n">
        <v>0</v>
      </c>
      <c r="D64" s="19" t="n">
        <f aca="false">IF(B63&lt;&gt;"",(B64-(B63+C64))/(B63+C64)*100,0)</f>
        <v>2.26134466535133</v>
      </c>
      <c r="E64" s="20" t="n">
        <f aca="false">1+D64/100</f>
        <v>1.02261344665351</v>
      </c>
      <c r="F64" s="21" t="n">
        <f aca="false">ROUNDUP((PRODUCT($E$8:E64)-1),4)</f>
        <v>0.3206</v>
      </c>
      <c r="G64" s="22" t="n">
        <f aca="false">((1+(ROUNDUP(F64*100,2))/100)^(365.25/(A64-$A$8+1))-1)</f>
        <v>4.94141286636847</v>
      </c>
      <c r="H64" s="26"/>
      <c r="I64" s="26"/>
      <c r="J64" s="26"/>
      <c r="K64" s="26"/>
      <c r="L64" s="26"/>
      <c r="M64" s="26"/>
      <c r="N64" s="26"/>
    </row>
    <row r="65" customFormat="false" ht="12.75" hidden="false" customHeight="true" outlineLevel="0" collapsed="false">
      <c r="A65" s="17" t="n">
        <v>44588</v>
      </c>
      <c r="B65" s="18" t="n">
        <v>6193.44</v>
      </c>
      <c r="C65" s="18" t="n">
        <v>0</v>
      </c>
      <c r="D65" s="19" t="n">
        <f aca="false">IF(B64&lt;&gt;"",(B65-(B64+C65))/(B64+C65)*100,0)</f>
        <v>-0.0890471950133495</v>
      </c>
      <c r="E65" s="20" t="n">
        <f aca="false">1+D65/100</f>
        <v>0.999109528049866</v>
      </c>
      <c r="F65" s="21" t="n">
        <f aca="false">ROUNDUP((PRODUCT($E$8:E65)-1),4)</f>
        <v>0.3194</v>
      </c>
      <c r="G65" s="22" t="n">
        <f aca="false">((1+(ROUNDUP(F65*100,2))/100)^(365.25/(A65-$A$8+1))-1)</f>
        <v>4.72875835850752</v>
      </c>
      <c r="H65" s="26"/>
      <c r="I65" s="26"/>
      <c r="J65" s="26"/>
      <c r="K65" s="26"/>
      <c r="L65" s="26"/>
      <c r="M65" s="26"/>
      <c r="N65" s="26"/>
    </row>
    <row r="66" customFormat="false" ht="12.75" hidden="false" customHeight="true" outlineLevel="0" collapsed="false">
      <c r="A66" s="17" t="n">
        <v>44589</v>
      </c>
      <c r="B66" s="18" t="n">
        <v>6187.92</v>
      </c>
      <c r="C66" s="18" t="n">
        <v>0</v>
      </c>
      <c r="D66" s="19" t="n">
        <f aca="false">IF(B65&lt;&gt;"",(B66-(B65+C66))/(B65+C66)*100,0)</f>
        <v>-0.0891265597147874</v>
      </c>
      <c r="E66" s="20" t="n">
        <f aca="false">1+D66/100</f>
        <v>0.999108734402852</v>
      </c>
      <c r="F66" s="21" t="n">
        <f aca="false">ROUNDUP((PRODUCT($E$8:E66)-1),4)</f>
        <v>0.3182</v>
      </c>
      <c r="G66" s="22" t="n">
        <f aca="false">((1+(ROUNDUP(F66*100,2))/100)^(365.25/(A66-$A$8+1))-1)</f>
        <v>4.53051577558394</v>
      </c>
      <c r="H66" s="26"/>
      <c r="I66" s="26"/>
      <c r="J66" s="26"/>
      <c r="K66" s="26"/>
      <c r="L66" s="26"/>
      <c r="M66" s="26"/>
      <c r="N66" s="26"/>
    </row>
    <row r="67" customFormat="false" ht="12.75" hidden="false" customHeight="true" outlineLevel="0" collapsed="false">
      <c r="A67" s="17" t="n">
        <v>44590</v>
      </c>
      <c r="B67" s="18" t="n">
        <v>6187.92</v>
      </c>
      <c r="C67" s="18" t="n">
        <v>0</v>
      </c>
      <c r="D67" s="19" t="n">
        <f aca="false">IF(B66&lt;&gt;"",(B67-(B66+C67))/(B66+C67)*100,0)</f>
        <v>0</v>
      </c>
      <c r="E67" s="20" t="n">
        <f aca="false">1+D67/100</f>
        <v>1</v>
      </c>
      <c r="F67" s="21" t="n">
        <f aca="false">ROUNDUP((PRODUCT($E$8:E67)-1),4)</f>
        <v>0.3182</v>
      </c>
      <c r="G67" s="22" t="n">
        <f aca="false">((1+(ROUNDUP(F67*100,2))/100)^(365.25/(A67-$A$8+1))-1)</f>
        <v>4.37509578952598</v>
      </c>
      <c r="H67" s="26"/>
      <c r="I67" s="26"/>
      <c r="J67" s="26"/>
      <c r="K67" s="26"/>
      <c r="L67" s="26"/>
      <c r="M67" s="26"/>
      <c r="N67" s="26"/>
    </row>
    <row r="68" customFormat="false" ht="12.75" hidden="false" customHeight="true" outlineLevel="0" collapsed="false">
      <c r="A68" s="17" t="n">
        <v>44591</v>
      </c>
      <c r="B68" s="18" t="n">
        <v>6187.92</v>
      </c>
      <c r="C68" s="18" t="n">
        <v>0</v>
      </c>
      <c r="D68" s="19" t="n">
        <f aca="false">IF(B67&lt;&gt;"",(B68-(B67+C68))/(B67+C68)*100,0)</f>
        <v>0</v>
      </c>
      <c r="E68" s="20" t="n">
        <f aca="false">1+D68/100</f>
        <v>1</v>
      </c>
      <c r="F68" s="21" t="n">
        <f aca="false">ROUNDUP((PRODUCT($E$8:E68)-1),4)</f>
        <v>0.3182</v>
      </c>
      <c r="G68" s="22" t="n">
        <f aca="false">((1+(ROUNDUP(F68*100,2))/100)^(365.25/(A68-$A$8+1))-1)</f>
        <v>4.2289280239241</v>
      </c>
      <c r="H68" s="26"/>
      <c r="I68" s="26"/>
      <c r="J68" s="26"/>
      <c r="K68" s="26"/>
      <c r="L68" s="26"/>
      <c r="M68" s="26"/>
      <c r="N68" s="26"/>
    </row>
    <row r="69" customFormat="false" ht="12.75" hidden="false" customHeight="true" outlineLevel="0" collapsed="false">
      <c r="A69" s="17" t="n">
        <v>44592</v>
      </c>
      <c r="B69" s="18" t="n">
        <v>6248.64</v>
      </c>
      <c r="C69" s="18" t="n">
        <v>0</v>
      </c>
      <c r="D69" s="19" t="n">
        <f aca="false">IF(B68&lt;&gt;"",(B69-(B68+C69))/(B68+C69)*100,0)</f>
        <v>0.981266726137381</v>
      </c>
      <c r="E69" s="20" t="n">
        <f aca="false">1+D69/100</f>
        <v>1.00981266726137</v>
      </c>
      <c r="F69" s="21" t="n">
        <f aca="false">ROUNDUP((PRODUCT($E$8:E69)-1),4)</f>
        <v>0.3312</v>
      </c>
      <c r="G69" s="22" t="n">
        <f aca="false">((1+(ROUNDUP(F69*100,2))/100)^(365.25/(A69-$A$8+1))-1)</f>
        <v>4.39427849516692</v>
      </c>
      <c r="H69" s="26"/>
      <c r="I69" s="26"/>
      <c r="J69" s="26"/>
      <c r="K69" s="26"/>
      <c r="L69" s="26"/>
      <c r="M69" s="26"/>
      <c r="N69" s="26"/>
    </row>
    <row r="70" customFormat="false" ht="12.75" hidden="false" customHeight="true" outlineLevel="0" collapsed="false">
      <c r="A70" s="17" t="n">
        <v>44593</v>
      </c>
      <c r="B70" s="18" t="n">
        <v>6313.04</v>
      </c>
      <c r="C70" s="18" t="n">
        <v>0</v>
      </c>
      <c r="D70" s="19" t="n">
        <f aca="false">IF(B69&lt;&gt;"",(B70-(B69+C70))/(B69+C70)*100,0)</f>
        <v>1.03062426383982</v>
      </c>
      <c r="E70" s="20" t="n">
        <f aca="false">1+D70/100</f>
        <v>1.0103062426384</v>
      </c>
      <c r="F70" s="21" t="n">
        <f aca="false">ROUNDUP((PRODUCT($E$8:E70)-1),4)</f>
        <v>0.3449</v>
      </c>
      <c r="G70" s="22" t="n">
        <f aca="false">((1+(ROUNDUP(F70*100,2))/100)^(365.25/(A70-$A$8+1))-1)</f>
        <v>4.57308360301302</v>
      </c>
      <c r="H70" s="26"/>
      <c r="I70" s="26"/>
      <c r="J70" s="26"/>
      <c r="K70" s="26"/>
      <c r="L70" s="26"/>
      <c r="M70" s="26"/>
      <c r="N70" s="26"/>
    </row>
    <row r="71" customFormat="false" ht="12.75" hidden="false" customHeight="true" outlineLevel="0" collapsed="false">
      <c r="A71" s="17" t="n">
        <v>44594</v>
      </c>
      <c r="B71" s="18" t="n">
        <v>6323.16</v>
      </c>
      <c r="C71" s="18" t="n">
        <v>0</v>
      </c>
      <c r="D71" s="19" t="n">
        <f aca="false">IF(B70&lt;&gt;"",(B71-(B70+C71))/(B70+C71)*100,0)</f>
        <v>0.160303118624306</v>
      </c>
      <c r="E71" s="20" t="n">
        <f aca="false">1+D71/100</f>
        <v>1.00160303118624</v>
      </c>
      <c r="F71" s="21" t="n">
        <f aca="false">ROUNDUP((PRODUCT($E$8:E71)-1),4)</f>
        <v>0.3471</v>
      </c>
      <c r="G71" s="22" t="n">
        <f aca="false">((1+(ROUNDUP(F71*100,2))/100)^(365.25/(A71-$A$8+1))-1)</f>
        <v>4.47632114830939</v>
      </c>
      <c r="H71" s="26"/>
      <c r="I71" s="26"/>
      <c r="J71" s="26"/>
      <c r="K71" s="26"/>
      <c r="L71" s="26"/>
      <c r="M71" s="26"/>
      <c r="N71" s="26"/>
    </row>
    <row r="72" customFormat="false" ht="12.75" hidden="false" customHeight="true" outlineLevel="0" collapsed="false">
      <c r="A72" s="17" t="n">
        <v>44595</v>
      </c>
      <c r="B72" s="18" t="n">
        <v>7000.26</v>
      </c>
      <c r="C72" s="18" t="n">
        <v>686.3</v>
      </c>
      <c r="D72" s="19" t="n">
        <f aca="false">IF(B71&lt;&gt;"",(B72-(B71+C72))/(B71+C72)*100,0)</f>
        <v>-0.131251194813889</v>
      </c>
      <c r="E72" s="20" t="n">
        <f aca="false">1+D72/100</f>
        <v>0.998687488051861</v>
      </c>
      <c r="F72" s="21" t="n">
        <f aca="false">ROUNDUP((PRODUCT($E$8:E72)-1),4)</f>
        <v>0.3453</v>
      </c>
      <c r="G72" s="22" t="n">
        <f aca="false">((1+(ROUNDUP(F72*100,2))/100)^(365.25/(A72-$A$8+1))-1)</f>
        <v>4.29498199267852</v>
      </c>
      <c r="H72" s="26"/>
      <c r="I72" s="26"/>
      <c r="J72" s="26"/>
      <c r="K72" s="26"/>
      <c r="L72" s="26"/>
      <c r="M72" s="26"/>
      <c r="N72" s="26"/>
    </row>
    <row r="73" customFormat="false" ht="12.75" hidden="false" customHeight="true" outlineLevel="0" collapsed="false">
      <c r="A73" s="17" t="n">
        <v>44596</v>
      </c>
      <c r="B73" s="18" t="n">
        <v>7004.34</v>
      </c>
      <c r="C73" s="18" t="n">
        <v>0</v>
      </c>
      <c r="D73" s="19" t="n">
        <f aca="false">IF(B72&lt;&gt;"",(B73-(B72+C73))/(B72+C73)*100,0)</f>
        <v>0.0582835494681746</v>
      </c>
      <c r="E73" s="20" t="n">
        <f aca="false">1+D73/100</f>
        <v>1.00058283549468</v>
      </c>
      <c r="F73" s="21" t="n">
        <f aca="false">ROUNDUP((PRODUCT($E$8:E73)-1),4)</f>
        <v>0.3461</v>
      </c>
      <c r="G73" s="22" t="n">
        <f aca="false">((1+(ROUNDUP(F73*100,2))/100)^(365.25/(A73-$A$8+1))-1)</f>
        <v>4.17995094253548</v>
      </c>
      <c r="H73" s="26"/>
      <c r="I73" s="26"/>
      <c r="J73" s="26"/>
      <c r="K73" s="26"/>
      <c r="L73" s="26"/>
      <c r="M73" s="26"/>
      <c r="N73" s="26"/>
    </row>
    <row r="74" customFormat="false" ht="12.75" hidden="false" customHeight="true" outlineLevel="0" collapsed="false">
      <c r="A74" s="17" t="n">
        <v>44597</v>
      </c>
      <c r="B74" s="18" t="n">
        <v>7004.34</v>
      </c>
      <c r="C74" s="18" t="n">
        <v>0</v>
      </c>
      <c r="D74" s="19" t="n">
        <f aca="false">IF(B73&lt;&gt;"",(B74-(B73+C74))/(B73+C74)*100,0)</f>
        <v>0</v>
      </c>
      <c r="E74" s="20" t="n">
        <f aca="false">1+D74/100</f>
        <v>1</v>
      </c>
      <c r="F74" s="21" t="n">
        <f aca="false">ROUNDUP((PRODUCT($E$8:E74)-1),4)</f>
        <v>0.3461</v>
      </c>
      <c r="G74" s="22" t="n">
        <f aca="false">((1+(ROUNDUP(F74*100,2))/100)^(365.25/(A74-$A$8+1))-1)</f>
        <v>4.05433554044485</v>
      </c>
      <c r="H74" s="26"/>
      <c r="I74" s="26"/>
      <c r="J74" s="26"/>
      <c r="K74" s="26"/>
      <c r="L74" s="26"/>
      <c r="M74" s="26"/>
      <c r="N74" s="26"/>
    </row>
    <row r="75" customFormat="false" ht="12.75" hidden="false" customHeight="true" outlineLevel="0" collapsed="false">
      <c r="A75" s="17" t="n">
        <v>44598</v>
      </c>
      <c r="B75" s="18" t="n">
        <v>7004.34</v>
      </c>
      <c r="C75" s="18" t="n">
        <v>0</v>
      </c>
      <c r="D75" s="19" t="n">
        <f aca="false">IF(B74&lt;&gt;"",(B75-(B74+C75))/(B74+C75)*100,0)</f>
        <v>0</v>
      </c>
      <c r="E75" s="20" t="n">
        <f aca="false">1+D75/100</f>
        <v>1</v>
      </c>
      <c r="F75" s="21" t="n">
        <f aca="false">ROUNDUP((PRODUCT($E$8:E75)-1),4)</f>
        <v>0.3461</v>
      </c>
      <c r="G75" s="22" t="n">
        <f aca="false">((1+(ROUNDUP(F75*100,2))/100)^(365.25/(A75-$A$8+1))-1)</f>
        <v>3.93532854391865</v>
      </c>
      <c r="H75" s="26"/>
      <c r="I75" s="26"/>
      <c r="J75" s="26"/>
      <c r="K75" s="26"/>
      <c r="L75" s="26"/>
      <c r="M75" s="26"/>
      <c r="N75" s="26"/>
    </row>
    <row r="76" customFormat="false" ht="12.75" hidden="false" customHeight="true" outlineLevel="0" collapsed="false">
      <c r="A76" s="17" t="n">
        <v>44599</v>
      </c>
      <c r="B76" s="18" t="n">
        <v>7054.32</v>
      </c>
      <c r="C76" s="18" t="n">
        <v>0</v>
      </c>
      <c r="D76" s="19" t="n">
        <f aca="false">IF(B75&lt;&gt;"",(B76-(B75+C76))/(B75+C76)*100,0)</f>
        <v>0.713557594291533</v>
      </c>
      <c r="E76" s="20" t="n">
        <f aca="false">1+D76/100</f>
        <v>1.00713557594292</v>
      </c>
      <c r="F76" s="21" t="n">
        <f aca="false">ROUNDUP((PRODUCT($E$8:E76)-1),4)</f>
        <v>0.3557</v>
      </c>
      <c r="G76" s="22" t="n">
        <f aca="false">((1+(ROUNDUP(F76*100,2))/100)^(365.25/(A76-$A$8+1))-1)</f>
        <v>4.00731741817317</v>
      </c>
      <c r="H76" s="26"/>
      <c r="I76" s="26"/>
      <c r="J76" s="26"/>
      <c r="K76" s="26"/>
      <c r="L76" s="26"/>
      <c r="M76" s="26"/>
      <c r="N76" s="26"/>
    </row>
    <row r="77" customFormat="false" ht="12.75" hidden="false" customHeight="true" outlineLevel="0" collapsed="false">
      <c r="A77" s="17" t="n">
        <v>44600</v>
      </c>
      <c r="B77" s="18" t="n">
        <v>7451.48</v>
      </c>
      <c r="C77" s="18" t="n">
        <v>0</v>
      </c>
      <c r="D77" s="19" t="n">
        <f aca="false">IF(B76&lt;&gt;"",(B77-(B76+C77))/(B76+C77)*100,0)</f>
        <v>5.63002528946802</v>
      </c>
      <c r="E77" s="20" t="n">
        <f aca="false">1+D77/100</f>
        <v>1.05630025289468</v>
      </c>
      <c r="F77" s="21" t="n">
        <f aca="false">ROUNDUP((PRODUCT($E$8:E77)-1),4)</f>
        <v>0.432</v>
      </c>
      <c r="G77" s="22" t="n">
        <f aca="false">((1+(ROUNDUP(F77*100,2))/100)^(365.25/(A77-$A$8+1))-1)</f>
        <v>5.51161013122167</v>
      </c>
      <c r="H77" s="26"/>
      <c r="I77" s="26"/>
      <c r="J77" s="26"/>
      <c r="K77" s="26"/>
      <c r="L77" s="26"/>
      <c r="M77" s="26"/>
      <c r="N77" s="26"/>
    </row>
    <row r="78" customFormat="false" ht="12.75" hidden="false" customHeight="true" outlineLevel="0" collapsed="false">
      <c r="A78" s="17" t="n">
        <v>44601</v>
      </c>
      <c r="B78" s="18" t="n">
        <v>7519.96</v>
      </c>
      <c r="C78" s="18" t="n">
        <v>0</v>
      </c>
      <c r="D78" s="19" t="n">
        <f aca="false">IF(B77&lt;&gt;"",(B78-(B77+C78))/(B77+C78)*100,0)</f>
        <v>0.919012062033308</v>
      </c>
      <c r="E78" s="20" t="n">
        <f aca="false">1+D78/100</f>
        <v>1.00919012062033</v>
      </c>
      <c r="F78" s="21" t="n">
        <f aca="false">ROUNDUP((PRODUCT($E$8:E78)-1),4)</f>
        <v>0.4452</v>
      </c>
      <c r="G78" s="22" t="n">
        <f aca="false">((1+(ROUNDUP(F78*100,2))/100)^(365.25/(A78-$A$8+1))-1)</f>
        <v>5.64856554882821</v>
      </c>
      <c r="H78" s="26"/>
      <c r="I78" s="26"/>
      <c r="J78" s="26"/>
      <c r="K78" s="26"/>
      <c r="L78" s="26"/>
      <c r="M78" s="26"/>
      <c r="N78" s="26"/>
    </row>
    <row r="79" customFormat="false" ht="12.75" hidden="false" customHeight="true" outlineLevel="0" collapsed="false">
      <c r="A79" s="17" t="n">
        <v>44602</v>
      </c>
      <c r="B79" s="18" t="n">
        <v>7470.74</v>
      </c>
      <c r="C79" s="18" t="n">
        <v>0</v>
      </c>
      <c r="D79" s="19" t="n">
        <f aca="false">IF(B78&lt;&gt;"",(B79-(B78+C79))/(B78+C79)*100,0)</f>
        <v>-0.654524758110431</v>
      </c>
      <c r="E79" s="20" t="n">
        <f aca="false">1+D79/100</f>
        <v>0.993454752418896</v>
      </c>
      <c r="F79" s="21" t="n">
        <f aca="false">ROUNDUP((PRODUCT($E$8:E79)-1),4)</f>
        <v>0.4357</v>
      </c>
      <c r="G79" s="22" t="n">
        <f aca="false">((1+(ROUNDUP(F79*100,2))/100)^(365.25/(A79-$A$8+1))-1)</f>
        <v>5.2628363472493</v>
      </c>
      <c r="H79" s="26"/>
      <c r="I79" s="26"/>
      <c r="J79" s="26"/>
      <c r="K79" s="26"/>
      <c r="L79" s="26"/>
      <c r="M79" s="26"/>
      <c r="N79" s="26"/>
    </row>
    <row r="80" customFormat="false" ht="12.75" hidden="false" customHeight="true" outlineLevel="0" collapsed="false">
      <c r="A80" s="17" t="n">
        <v>44603</v>
      </c>
      <c r="B80" s="18" t="n">
        <v>7475.02</v>
      </c>
      <c r="C80" s="18" t="n">
        <v>0</v>
      </c>
      <c r="D80" s="19" t="n">
        <f aca="false">IF(B79&lt;&gt;"",(B80-(B79+C80))/(B79+C80)*100,0)</f>
        <v>0.0572901747350417</v>
      </c>
      <c r="E80" s="20" t="n">
        <f aca="false">1+D80/100</f>
        <v>1.00057290174735</v>
      </c>
      <c r="F80" s="21" t="n">
        <f aca="false">ROUNDUP((PRODUCT($E$8:E80)-1),4)</f>
        <v>0.4365</v>
      </c>
      <c r="G80" s="22" t="n">
        <f aca="false">((1+(ROUNDUP(F80*100,2))/100)^(365.25/(A80-$A$8+1))-1)</f>
        <v>5.1244468430869</v>
      </c>
      <c r="H80" s="26"/>
      <c r="I80" s="26"/>
      <c r="J80" s="26"/>
      <c r="K80" s="26"/>
      <c r="L80" s="26"/>
      <c r="M80" s="26"/>
      <c r="N80" s="26"/>
    </row>
    <row r="81" customFormat="false" ht="12.75" hidden="false" customHeight="true" outlineLevel="0" collapsed="false">
      <c r="A81" s="17" t="n">
        <v>44604</v>
      </c>
      <c r="B81" s="18" t="n">
        <v>7475.02</v>
      </c>
      <c r="C81" s="18" t="n">
        <v>0</v>
      </c>
      <c r="D81" s="19" t="n">
        <f aca="false">IF(B80&lt;&gt;"",(B81-(B80+C81))/(B80+C81)*100,0)</f>
        <v>0</v>
      </c>
      <c r="E81" s="20" t="n">
        <f aca="false">1+D81/100</f>
        <v>1</v>
      </c>
      <c r="F81" s="21" t="n">
        <f aca="false">ROUNDUP((PRODUCT($E$8:E81)-1),4)</f>
        <v>0.4365</v>
      </c>
      <c r="G81" s="22" t="n">
        <f aca="false">((1+(ROUNDUP(F81*100,2))/100)^(365.25/(A81-$A$8+1))-1)</f>
        <v>4.97627854098539</v>
      </c>
      <c r="H81" s="26"/>
      <c r="I81" s="26"/>
      <c r="J81" s="26"/>
      <c r="K81" s="26"/>
      <c r="L81" s="26"/>
      <c r="M81" s="26"/>
      <c r="N81" s="26"/>
    </row>
    <row r="82" customFormat="false" ht="12.75" hidden="false" customHeight="true" outlineLevel="0" collapsed="false">
      <c r="A82" s="17" t="n">
        <v>44605</v>
      </c>
      <c r="B82" s="18" t="n">
        <v>7544.88</v>
      </c>
      <c r="C82" s="18" t="n">
        <v>69.86</v>
      </c>
      <c r="D82" s="19" t="n">
        <f aca="false">IF(B81&lt;&gt;"",(B82-(B81+C82))/(B81+C82)*100,0)</f>
        <v>0</v>
      </c>
      <c r="E82" s="20" t="n">
        <f aca="false">1+D82/100</f>
        <v>1</v>
      </c>
      <c r="F82" s="21" t="n">
        <f aca="false">ROUNDUP((PRODUCT($E$8:E82)-1),4)</f>
        <v>0.4365</v>
      </c>
      <c r="G82" s="22" t="n">
        <f aca="false">((1+(ROUNDUP(F82*100,2))/100)^(365.25/(A82-$A$8+1))-1)</f>
        <v>4.83550465316495</v>
      </c>
      <c r="H82" s="26"/>
      <c r="I82" s="26"/>
      <c r="J82" s="26"/>
      <c r="K82" s="26"/>
      <c r="L82" s="26"/>
      <c r="M82" s="26"/>
      <c r="N82" s="26"/>
    </row>
    <row r="83" customFormat="false" ht="12.75" hidden="false" customHeight="true" outlineLevel="0" collapsed="false">
      <c r="A83" s="17" t="n">
        <v>44606</v>
      </c>
      <c r="B83" s="18" t="n">
        <v>7467.12</v>
      </c>
      <c r="C83" s="18" t="n">
        <v>0</v>
      </c>
      <c r="D83" s="19" t="n">
        <f aca="false">IF(B82&lt;&gt;"",(B83-(B82+C83))/(B82+C83)*100,0)</f>
        <v>-1.03063269395935</v>
      </c>
      <c r="E83" s="20" t="n">
        <f aca="false">1+D83/100</f>
        <v>0.989693673060406</v>
      </c>
      <c r="F83" s="21" t="n">
        <f aca="false">ROUNDUP((PRODUCT($E$8:E83)-1),4)</f>
        <v>0.4217</v>
      </c>
      <c r="G83" s="22" t="n">
        <f aca="false">((1+(ROUNDUP(F83*100,2))/100)^(365.25/(A83-$A$8+1))-1)</f>
        <v>4.42479096942421</v>
      </c>
      <c r="H83" s="26"/>
      <c r="I83" s="26"/>
      <c r="J83" s="26"/>
      <c r="K83" s="26"/>
      <c r="L83" s="26"/>
      <c r="M83" s="26"/>
      <c r="N83" s="26"/>
    </row>
    <row r="84" customFormat="false" ht="12.75" hidden="false" customHeight="true" outlineLevel="0" collapsed="false">
      <c r="A84" s="17" t="n">
        <v>44607</v>
      </c>
      <c r="B84" s="18" t="n">
        <v>7494.12</v>
      </c>
      <c r="C84" s="18" t="n">
        <v>0</v>
      </c>
      <c r="D84" s="19" t="n">
        <f aca="false">IF(B83&lt;&gt;"",(B84-(B83+C84))/(B83+C84)*100,0)</f>
        <v>0.361585189470639</v>
      </c>
      <c r="E84" s="20" t="n">
        <f aca="false">1+D84/100</f>
        <v>1.00361585189471</v>
      </c>
      <c r="F84" s="21" t="n">
        <f aca="false">ROUNDUP((PRODUCT($E$8:E84)-1),4)</f>
        <v>0.4269</v>
      </c>
      <c r="G84" s="22" t="n">
        <f aca="false">((1+(ROUNDUP(F84*100,2))/100)^(365.25/(A84-$A$8+1))-1)</f>
        <v>4.39966416958861</v>
      </c>
      <c r="H84" s="26"/>
      <c r="I84" s="26"/>
      <c r="J84" s="26"/>
      <c r="K84" s="26"/>
      <c r="L84" s="26"/>
      <c r="M84" s="26"/>
      <c r="N84" s="26"/>
    </row>
    <row r="85" customFormat="false" ht="12.75" hidden="false" customHeight="true" outlineLevel="0" collapsed="false">
      <c r="A85" s="17" t="n">
        <v>44608</v>
      </c>
      <c r="B85" s="18" t="n">
        <v>7554.6</v>
      </c>
      <c r="C85" s="18" t="n">
        <v>0</v>
      </c>
      <c r="D85" s="19" t="n">
        <f aca="false">IF(B84&lt;&gt;"",(B85-(B84+C85))/(B84+C85)*100,0)</f>
        <v>0.807032713647506</v>
      </c>
      <c r="E85" s="20" t="n">
        <f aca="false">1+D85/100</f>
        <v>1.00807032713648</v>
      </c>
      <c r="F85" s="21" t="n">
        <f aca="false">ROUNDUP((PRODUCT($E$8:E85)-1),4)</f>
        <v>0.4384</v>
      </c>
      <c r="G85" s="22" t="n">
        <f aca="false">((1+(ROUNDUP(F85*100,2))/100)^(365.25/(A85-$A$8+1))-1)</f>
        <v>4.48658278892291</v>
      </c>
      <c r="H85" s="26"/>
      <c r="I85" s="26"/>
      <c r="J85" s="26"/>
      <c r="K85" s="26"/>
      <c r="L85" s="26"/>
      <c r="M85" s="26"/>
      <c r="N85" s="26"/>
    </row>
    <row r="86" customFormat="false" ht="12.75" hidden="false" customHeight="true" outlineLevel="0" collapsed="false">
      <c r="A86" s="17" t="n">
        <v>44609</v>
      </c>
      <c r="B86" s="18" t="n">
        <v>7504.92</v>
      </c>
      <c r="C86" s="18" t="n">
        <v>0</v>
      </c>
      <c r="D86" s="19" t="n">
        <f aca="false">IF(B85&lt;&gt;"",(B86-(B85+C86))/(B85+C86)*100,0)</f>
        <v>-0.657612580414598</v>
      </c>
      <c r="E86" s="20" t="n">
        <f aca="false">1+D86/100</f>
        <v>0.993423874195854</v>
      </c>
      <c r="F86" s="21" t="n">
        <f aca="false">ROUNDUP((PRODUCT($E$8:E86)-1),4)</f>
        <v>0.4289</v>
      </c>
      <c r="G86" s="22" t="n">
        <f aca="false">((1+(ROUNDUP(F86*100,2))/100)^(365.25/(A86-$A$8+1))-1)</f>
        <v>4.20760741246312</v>
      </c>
      <c r="H86" s="26"/>
      <c r="I86" s="26"/>
      <c r="J86" s="26"/>
      <c r="K86" s="26"/>
      <c r="L86" s="26"/>
      <c r="M86" s="26"/>
      <c r="N86" s="26"/>
    </row>
    <row r="87" customFormat="false" ht="12.75" hidden="false" customHeight="true" outlineLevel="0" collapsed="false">
      <c r="A87" s="17" t="n">
        <v>44610</v>
      </c>
      <c r="B87" s="18" t="n">
        <v>7587.49</v>
      </c>
      <c r="C87" s="18" t="n">
        <v>69.61</v>
      </c>
      <c r="D87" s="19" t="n">
        <f aca="false">IF(B86&lt;&gt;"",(B87-(B86+C87))/(B86+C87)*100,0)</f>
        <v>0.171099724999451</v>
      </c>
      <c r="E87" s="20" t="n">
        <f aca="false">1+D87/100</f>
        <v>1.00171099724999</v>
      </c>
      <c r="F87" s="21" t="n">
        <f aca="false">ROUNDUP((PRODUCT($E$8:E87)-1),4)</f>
        <v>0.4314</v>
      </c>
      <c r="G87" s="22" t="n">
        <f aca="false">((1+(ROUNDUP(F87*100,2))/100)^(365.25/(A87-$A$8+1))-1)</f>
        <v>4.14216933828041</v>
      </c>
      <c r="H87" s="26"/>
      <c r="I87" s="26"/>
      <c r="J87" s="26"/>
      <c r="K87" s="26"/>
      <c r="L87" s="26"/>
      <c r="M87" s="26"/>
      <c r="N87" s="26"/>
    </row>
    <row r="88" customFormat="false" ht="12.75" hidden="false" customHeight="true" outlineLevel="0" collapsed="false">
      <c r="A88" s="17" t="n">
        <v>44611</v>
      </c>
      <c r="B88" s="18" t="n">
        <v>7587.49</v>
      </c>
      <c r="C88" s="18" t="n">
        <v>0</v>
      </c>
      <c r="D88" s="19" t="n">
        <f aca="false">IF(B87&lt;&gt;"",(B88-(B87+C88))/(B87+C88)*100,0)</f>
        <v>0</v>
      </c>
      <c r="E88" s="20" t="n">
        <f aca="false">1+D88/100</f>
        <v>1</v>
      </c>
      <c r="F88" s="21" t="n">
        <f aca="false">ROUNDUP((PRODUCT($E$8:E88)-1),4)</f>
        <v>0.4314</v>
      </c>
      <c r="G88" s="22" t="n">
        <f aca="false">((1+(ROUNDUP(F88*100,2))/100)^(365.25/(A88-$A$8+1))-1)</f>
        <v>4.03926026974423</v>
      </c>
      <c r="H88" s="26"/>
      <c r="I88" s="26"/>
      <c r="J88" s="26"/>
      <c r="K88" s="26"/>
      <c r="L88" s="26"/>
      <c r="M88" s="26"/>
      <c r="N88" s="26"/>
    </row>
    <row r="89" customFormat="false" ht="12.75" hidden="false" customHeight="true" outlineLevel="0" collapsed="false">
      <c r="A89" s="17" t="n">
        <v>44612</v>
      </c>
      <c r="B89" s="18" t="n">
        <v>7587.49</v>
      </c>
      <c r="C89" s="18" t="n">
        <v>0</v>
      </c>
      <c r="D89" s="19" t="n">
        <f aca="false">IF(B88&lt;&gt;"",(B89-(B88+C89))/(B88+C89)*100,0)</f>
        <v>0</v>
      </c>
      <c r="E89" s="20" t="n">
        <f aca="false">1+D89/100</f>
        <v>1</v>
      </c>
      <c r="F89" s="21" t="n">
        <f aca="false">ROUNDUP((PRODUCT($E$8:E89)-1),4)</f>
        <v>0.4314</v>
      </c>
      <c r="G89" s="22" t="n">
        <f aca="false">((1+(ROUNDUP(F89*100,2))/100)^(365.25/(A89-$A$8+1))-1)</f>
        <v>3.94084626410624</v>
      </c>
      <c r="H89" s="26"/>
      <c r="I89" s="26"/>
      <c r="J89" s="26"/>
      <c r="K89" s="26"/>
      <c r="L89" s="26"/>
      <c r="M89" s="26"/>
      <c r="N89" s="26"/>
    </row>
    <row r="90" customFormat="false" ht="12.75" hidden="false" customHeight="true" outlineLevel="0" collapsed="false">
      <c r="A90" s="17" t="n">
        <v>44613</v>
      </c>
      <c r="B90" s="18" t="n">
        <v>7522.09</v>
      </c>
      <c r="C90" s="18" t="n">
        <v>0</v>
      </c>
      <c r="D90" s="19" t="n">
        <f aca="false">IF(B89&lt;&gt;"",(B90-(B89+C90))/(B89+C90)*100,0)</f>
        <v>-0.861945122827175</v>
      </c>
      <c r="E90" s="20" t="n">
        <f aca="false">1+D90/100</f>
        <v>0.991380548771728</v>
      </c>
      <c r="F90" s="21" t="n">
        <f aca="false">ROUNDUP((PRODUCT($E$8:E90)-1),4)</f>
        <v>0.419</v>
      </c>
      <c r="G90" s="22" t="n">
        <f aca="false">((1+(ROUNDUP(F90*100,2))/100)^(365.25/(A90-$A$8+1))-1)</f>
        <v>3.66459664599696</v>
      </c>
      <c r="H90" s="26"/>
      <c r="I90" s="26"/>
      <c r="J90" s="26"/>
      <c r="K90" s="26"/>
      <c r="L90" s="26"/>
      <c r="M90" s="26"/>
      <c r="N90" s="26"/>
    </row>
    <row r="91" customFormat="false" ht="12.75" hidden="false" customHeight="true" outlineLevel="0" collapsed="false">
      <c r="A91" s="17" t="n">
        <v>44614</v>
      </c>
      <c r="B91" s="18" t="n">
        <v>7524.27</v>
      </c>
      <c r="C91" s="18" t="n">
        <v>0</v>
      </c>
      <c r="D91" s="19" t="n">
        <f aca="false">IF(B90&lt;&gt;"",(B91-(B90+C91))/(B90+C91)*100,0)</f>
        <v>0.0289813070569521</v>
      </c>
      <c r="E91" s="20" t="n">
        <f aca="false">1+D91/100</f>
        <v>1.00028981307057</v>
      </c>
      <c r="F91" s="21" t="n">
        <f aca="false">ROUNDUP((PRODUCT($E$8:E91)-1),4)</f>
        <v>0.4194</v>
      </c>
      <c r="G91" s="22" t="n">
        <f aca="false">((1+(ROUNDUP(F91*100,2))/100)^(365.25/(A91-$A$8+1))-1)</f>
        <v>3.5854743469862</v>
      </c>
      <c r="H91" s="26"/>
      <c r="I91" s="26"/>
      <c r="J91" s="26"/>
      <c r="K91" s="26"/>
      <c r="L91" s="26"/>
      <c r="M91" s="26"/>
      <c r="N91" s="26"/>
    </row>
    <row r="92" customFormat="false" ht="12.75" hidden="false" customHeight="true" outlineLevel="0" collapsed="false">
      <c r="A92" s="17" t="n">
        <v>44615</v>
      </c>
      <c r="B92" s="18" t="n">
        <v>7774.4</v>
      </c>
      <c r="C92" s="18" t="n">
        <v>0</v>
      </c>
      <c r="D92" s="19" t="n">
        <f aca="false">IF(B91&lt;&gt;"",(B92-(B91+C92))/(B91+C92)*100,0)</f>
        <v>3.3243092020887</v>
      </c>
      <c r="E92" s="20" t="n">
        <f aca="false">1+D92/100</f>
        <v>1.03324309202089</v>
      </c>
      <c r="F92" s="21" t="n">
        <f aca="false">ROUNDUP((PRODUCT($E$8:E92)-1),4)</f>
        <v>0.4666</v>
      </c>
      <c r="G92" s="22" t="n">
        <f aca="false">((1+(ROUNDUP(F92*100,2))/100)^(365.25/(A92-$A$8+1))-1)</f>
        <v>4.18383386871064</v>
      </c>
      <c r="H92" s="26"/>
      <c r="I92" s="26"/>
      <c r="J92" s="26"/>
      <c r="K92" s="26"/>
      <c r="L92" s="26"/>
      <c r="M92" s="26"/>
      <c r="N92" s="26"/>
    </row>
    <row r="93" customFormat="false" ht="12.75" hidden="false" customHeight="true" outlineLevel="0" collapsed="false">
      <c r="A93" s="17" t="n">
        <v>44616</v>
      </c>
      <c r="B93" s="18" t="n">
        <v>7643.32</v>
      </c>
      <c r="C93" s="18" t="n">
        <v>0</v>
      </c>
      <c r="D93" s="19" t="n">
        <f aca="false">IF(B92&lt;&gt;"",(B93-(B92+C93))/(B92+C93)*100,0)</f>
        <v>-1.68604651162791</v>
      </c>
      <c r="E93" s="20" t="n">
        <f aca="false">1+D93/100</f>
        <v>0.983139534883721</v>
      </c>
      <c r="F93" s="21" t="n">
        <f aca="false">ROUNDUP((PRODUCT($E$8:E93)-1),4)</f>
        <v>0.4419</v>
      </c>
      <c r="G93" s="22" t="n">
        <f aca="false">((1+(ROUNDUP(F93*100,2))/100)^(365.25/(A93-$A$8+1))-1)</f>
        <v>3.73164694526498</v>
      </c>
      <c r="H93" s="26"/>
      <c r="I93" s="26"/>
      <c r="J93" s="26"/>
      <c r="K93" s="26"/>
      <c r="L93" s="26"/>
      <c r="M93" s="26"/>
      <c r="N93" s="26"/>
    </row>
    <row r="94" customFormat="false" ht="12.75" hidden="false" customHeight="true" outlineLevel="0" collapsed="false">
      <c r="A94" s="17" t="n">
        <v>44617</v>
      </c>
      <c r="B94" s="18" t="n">
        <v>7704.34</v>
      </c>
      <c r="C94" s="18" t="n">
        <v>0</v>
      </c>
      <c r="D94" s="19" t="n">
        <f aca="false">IF(B93&lt;&gt;"",(B94-(B93+C94))/(B93+C94)*100,0)</f>
        <v>0.79834417504437</v>
      </c>
      <c r="E94" s="20" t="n">
        <f aca="false">1+D94/100</f>
        <v>1.00798344175044</v>
      </c>
      <c r="F94" s="21" t="n">
        <f aca="false">ROUNDUP((PRODUCT($E$8:E94)-1),4)</f>
        <v>0.4534</v>
      </c>
      <c r="G94" s="22" t="n">
        <f aca="false">((1+(ROUNDUP(F94*100,2))/100)^(365.25/(A94-$A$8+1))-1)</f>
        <v>3.80549002602834</v>
      </c>
      <c r="H94" s="26"/>
      <c r="I94" s="26"/>
      <c r="J94" s="26"/>
      <c r="K94" s="26"/>
      <c r="L94" s="26"/>
      <c r="M94" s="26"/>
      <c r="N94" s="26"/>
    </row>
    <row r="95" customFormat="false" ht="12.75" hidden="false" customHeight="true" outlineLevel="0" collapsed="false">
      <c r="A95" s="17" t="n">
        <v>44618</v>
      </c>
      <c r="B95" s="18" t="n">
        <v>7704.34</v>
      </c>
      <c r="C95" s="18" t="n">
        <v>0</v>
      </c>
      <c r="D95" s="19" t="n">
        <f aca="false">IF(B94&lt;&gt;"",(B95-(B94+C95))/(B94+C95)*100,0)</f>
        <v>0</v>
      </c>
      <c r="E95" s="20" t="n">
        <f aca="false">1+D95/100</f>
        <v>1</v>
      </c>
      <c r="F95" s="21" t="n">
        <f aca="false">ROUNDUP((PRODUCT($E$8:E95)-1),4)</f>
        <v>0.4534</v>
      </c>
      <c r="G95" s="22" t="n">
        <f aca="false">((1+(ROUNDUP(F95*100,2))/100)^(365.25/(A95-$A$8+1))-1)</f>
        <v>3.72052890312997</v>
      </c>
      <c r="H95" s="26"/>
      <c r="I95" s="26"/>
      <c r="J95" s="26"/>
      <c r="K95" s="26"/>
      <c r="L95" s="26"/>
      <c r="M95" s="26"/>
      <c r="N95" s="26"/>
    </row>
    <row r="96" customFormat="false" ht="12.75" hidden="false" customHeight="true" outlineLevel="0" collapsed="false">
      <c r="A96" s="17" t="n">
        <v>44619</v>
      </c>
      <c r="B96" s="18" t="n">
        <v>7704.34</v>
      </c>
      <c r="C96" s="18" t="n">
        <v>0</v>
      </c>
      <c r="D96" s="19" t="n">
        <f aca="false">IF(B95&lt;&gt;"",(B96-(B95+C96))/(B95+C96)*100,0)</f>
        <v>0</v>
      </c>
      <c r="E96" s="20" t="n">
        <f aca="false">1+D96/100</f>
        <v>1</v>
      </c>
      <c r="F96" s="21" t="n">
        <f aca="false">ROUNDUP((PRODUCT($E$8:E96)-1),4)</f>
        <v>0.4534</v>
      </c>
      <c r="G96" s="22" t="n">
        <f aca="false">((1+(ROUNDUP(F96*100,2))/100)^(365.25/(A96-$A$8+1))-1)</f>
        <v>3.63892907202792</v>
      </c>
      <c r="H96" s="26"/>
      <c r="I96" s="26"/>
      <c r="J96" s="26"/>
      <c r="K96" s="26"/>
      <c r="L96" s="26"/>
      <c r="M96" s="26"/>
      <c r="N96" s="26"/>
    </row>
    <row r="97" customFormat="false" ht="12.75" hidden="false" customHeight="true" outlineLevel="0" collapsed="false">
      <c r="A97" s="17" t="n">
        <v>44620</v>
      </c>
      <c r="B97" s="18" t="n">
        <v>7879.49</v>
      </c>
      <c r="C97" s="18" t="n">
        <v>0</v>
      </c>
      <c r="D97" s="19" t="n">
        <f aca="false">IF(B96&lt;&gt;"",(B97-(B96+C97))/(B96+C97)*100,0)</f>
        <v>2.27339395717219</v>
      </c>
      <c r="E97" s="20" t="n">
        <f aca="false">1+D97/100</f>
        <v>1.02273393957172</v>
      </c>
      <c r="F97" s="21" t="n">
        <f aca="false">ROUNDUP((PRODUCT($E$8:E97)-1),4)</f>
        <v>0.4864</v>
      </c>
      <c r="G97" s="22" t="n">
        <f aca="false">((1+(ROUNDUP(F97*100,2))/100)^(365.25/(A97-$A$8+1))-1)</f>
        <v>3.99555834435877</v>
      </c>
      <c r="H97" s="26"/>
      <c r="I97" s="26"/>
      <c r="J97" s="26"/>
      <c r="K97" s="26"/>
      <c r="L97" s="26"/>
      <c r="M97" s="26"/>
      <c r="N97" s="26"/>
    </row>
    <row r="98" customFormat="false" ht="12.75" hidden="false" customHeight="true" outlineLevel="0" collapsed="false">
      <c r="A98" s="17" t="n">
        <v>44621</v>
      </c>
      <c r="B98" s="18" t="n">
        <v>7997.01</v>
      </c>
      <c r="C98" s="18" t="n">
        <v>0</v>
      </c>
      <c r="D98" s="19" t="n">
        <f aca="false">IF(B97&lt;&gt;"",(B98-(B97+C98))/(B97+C98)*100,0)</f>
        <v>1.49146708733685</v>
      </c>
      <c r="E98" s="20" t="n">
        <f aca="false">1+D98/100</f>
        <v>1.01491467087337</v>
      </c>
      <c r="F98" s="21" t="n">
        <f aca="false">ROUNDUP((PRODUCT($E$8:E98)-1),4)</f>
        <v>0.5086</v>
      </c>
      <c r="G98" s="22" t="n">
        <f aca="false">((1+(ROUNDUP(F98*100,2))/100)^(365.25/(A98-$A$8+1))-1)</f>
        <v>4.20893999434395</v>
      </c>
      <c r="H98" s="26"/>
      <c r="I98" s="26"/>
      <c r="J98" s="26"/>
      <c r="K98" s="26"/>
      <c r="L98" s="26"/>
      <c r="M98" s="26"/>
      <c r="N98" s="26"/>
    </row>
    <row r="99" customFormat="false" ht="12.75" hidden="false" customHeight="true" outlineLevel="0" collapsed="false">
      <c r="A99" s="17" t="n">
        <v>44622</v>
      </c>
      <c r="B99" s="18" t="n">
        <v>8098.71</v>
      </c>
      <c r="C99" s="18" t="n">
        <v>0</v>
      </c>
      <c r="D99" s="19" t="n">
        <f aca="false">IF(B98&lt;&gt;"",(B99-(B98+C99))/(B98+C99)*100,0)</f>
        <v>1.27172530733363</v>
      </c>
      <c r="E99" s="20" t="n">
        <f aca="false">1+D99/100</f>
        <v>1.01271725307334</v>
      </c>
      <c r="F99" s="21" t="n">
        <f aca="false">ROUNDUP((PRODUCT($E$8:E99)-1),4)</f>
        <v>0.5278</v>
      </c>
      <c r="G99" s="22" t="n">
        <f aca="false">((1+(ROUNDUP(F99*100,2))/100)^(365.25/(A99-$A$8+1))-1)</f>
        <v>4.37977403888121</v>
      </c>
      <c r="H99" s="26"/>
      <c r="I99" s="26"/>
      <c r="J99" s="26"/>
      <c r="K99" s="26"/>
      <c r="L99" s="26"/>
      <c r="M99" s="26"/>
      <c r="N99" s="26"/>
    </row>
    <row r="100" customFormat="false" ht="12.75" hidden="false" customHeight="true" outlineLevel="0" collapsed="false">
      <c r="A100" s="17" t="n">
        <v>44623</v>
      </c>
      <c r="B100" s="18" t="n">
        <v>8780.97</v>
      </c>
      <c r="C100" s="18" t="n">
        <v>713.9</v>
      </c>
      <c r="D100" s="19" t="n">
        <f aca="false">IF(B99&lt;&gt;"",(B100-(B99+C100))/(B99+C100)*100,0)</f>
        <v>-0.359030979471476</v>
      </c>
      <c r="E100" s="20" t="n">
        <f aca="false">1+D100/100</f>
        <v>0.996409690205285</v>
      </c>
      <c r="F100" s="21" t="n">
        <f aca="false">ROUNDUP((PRODUCT($E$8:E100)-1),4)</f>
        <v>0.5223</v>
      </c>
      <c r="G100" s="22" t="n">
        <f aca="false">((1+(ROUNDUP(F100*100,2))/100)^(365.25/(A100-$A$8+1))-1)</f>
        <v>4.20900775288128</v>
      </c>
      <c r="H100" s="26"/>
      <c r="I100" s="26"/>
      <c r="J100" s="26"/>
      <c r="K100" s="26"/>
      <c r="L100" s="26"/>
      <c r="M100" s="26"/>
      <c r="N100" s="26"/>
    </row>
    <row r="101" customFormat="false" ht="12.75" hidden="false" customHeight="true" outlineLevel="0" collapsed="false">
      <c r="A101" s="17" t="n">
        <v>44624</v>
      </c>
      <c r="B101" s="18" t="n">
        <v>8447.64</v>
      </c>
      <c r="C101" s="18" t="n">
        <v>0</v>
      </c>
      <c r="D101" s="19" t="n">
        <f aca="false">IF(B100&lt;&gt;"",(B101-(B100+C101))/(B100+C101)*100,0)</f>
        <v>-3.79604986692812</v>
      </c>
      <c r="E101" s="20" t="n">
        <f aca="false">1+D101/100</f>
        <v>0.962039501330719</v>
      </c>
      <c r="F101" s="21" t="n">
        <f aca="false">ROUNDUP((PRODUCT($E$8:E101)-1),4)</f>
        <v>0.4645</v>
      </c>
      <c r="G101" s="22" t="n">
        <f aca="false">((1+(ROUNDUP(F101*100,2))/100)^(365.25/(A101-$A$8+1))-1)</f>
        <v>3.40361137624484</v>
      </c>
      <c r="H101" s="26"/>
      <c r="I101" s="26"/>
      <c r="J101" s="26"/>
      <c r="K101" s="26"/>
      <c r="L101" s="26"/>
      <c r="M101" s="26"/>
      <c r="N101" s="26"/>
    </row>
    <row r="102" customFormat="false" ht="12.75" hidden="false" customHeight="true" outlineLevel="0" collapsed="false">
      <c r="A102" s="17" t="n">
        <v>44625</v>
      </c>
      <c r="B102" s="18" t="n">
        <v>8447.64</v>
      </c>
      <c r="C102" s="18" t="n">
        <v>0</v>
      </c>
      <c r="D102" s="19" t="n">
        <f aca="false">IF(B101&lt;&gt;"",(B102-(B101+C102))/(B101+C102)*100,0)</f>
        <v>0</v>
      </c>
      <c r="E102" s="20" t="n">
        <f aca="false">1+D102/100</f>
        <v>1</v>
      </c>
      <c r="F102" s="21" t="n">
        <f aca="false">ROUNDUP((PRODUCT($E$8:E102)-1),4)</f>
        <v>0.4645</v>
      </c>
      <c r="G102" s="22" t="n">
        <f aca="false">((1+(ROUNDUP(F102*100,2))/100)^(365.25/(A102-$A$8+1))-1)</f>
        <v>3.33542870063051</v>
      </c>
      <c r="H102" s="26"/>
      <c r="I102" s="26"/>
      <c r="J102" s="26"/>
      <c r="K102" s="26"/>
      <c r="L102" s="26"/>
      <c r="M102" s="26"/>
      <c r="N102" s="26"/>
    </row>
    <row r="103" customFormat="false" ht="12.75" hidden="false" customHeight="true" outlineLevel="0" collapsed="false">
      <c r="A103" s="17" t="n">
        <v>44626</v>
      </c>
      <c r="B103" s="18" t="n">
        <v>8447.64</v>
      </c>
      <c r="C103" s="18" t="n">
        <v>0</v>
      </c>
      <c r="D103" s="19" t="n">
        <f aca="false">IF(B102&lt;&gt;"",(B103-(B102+C103))/(B102+C103)*100,0)</f>
        <v>0</v>
      </c>
      <c r="E103" s="20" t="n">
        <f aca="false">1+D103/100</f>
        <v>1</v>
      </c>
      <c r="F103" s="21" t="n">
        <f aca="false">ROUNDUP((PRODUCT($E$8:E103)-1),4)</f>
        <v>0.4645</v>
      </c>
      <c r="G103" s="22" t="n">
        <f aca="false">((1+(ROUNDUP(F103*100,2))/100)^(365.25/(A103-$A$8+1))-1)</f>
        <v>3.26968954296678</v>
      </c>
      <c r="H103" s="26"/>
      <c r="I103" s="26"/>
      <c r="J103" s="26"/>
      <c r="K103" s="26"/>
      <c r="L103" s="26"/>
      <c r="M103" s="26"/>
      <c r="N103" s="26"/>
    </row>
    <row r="104" customFormat="false" ht="12.75" hidden="false" customHeight="true" outlineLevel="0" collapsed="false">
      <c r="A104" s="17" t="n">
        <v>44627</v>
      </c>
      <c r="B104" s="18" t="n">
        <v>8320.95</v>
      </c>
      <c r="C104" s="18" t="n">
        <v>0</v>
      </c>
      <c r="D104" s="19" t="n">
        <f aca="false">IF(B103&lt;&gt;"",(B104-(B103+C104))/(B103+C104)*100,0)</f>
        <v>-1.49970879440886</v>
      </c>
      <c r="E104" s="20" t="n">
        <f aca="false">1+D104/100</f>
        <v>0.985002912055911</v>
      </c>
      <c r="F104" s="21" t="n">
        <f aca="false">ROUNDUP((PRODUCT($E$8:E104)-1),4)</f>
        <v>0.4426</v>
      </c>
      <c r="G104" s="22" t="n">
        <f aca="false">((1+(ROUNDUP(F104*100,2))/100)^(365.25/(A104-$A$8+1))-1)</f>
        <v>2.97427805766807</v>
      </c>
      <c r="H104" s="26"/>
      <c r="I104" s="26"/>
      <c r="J104" s="26"/>
      <c r="K104" s="26"/>
      <c r="L104" s="26"/>
      <c r="M104" s="26"/>
      <c r="N104" s="26"/>
    </row>
    <row r="105" customFormat="false" ht="12.75" hidden="false" customHeight="true" outlineLevel="0" collapsed="false">
      <c r="A105" s="17" t="n">
        <v>44628</v>
      </c>
      <c r="B105" s="18" t="n">
        <v>8597.76</v>
      </c>
      <c r="C105" s="18" t="n">
        <v>0</v>
      </c>
      <c r="D105" s="19" t="n">
        <f aca="false">IF(B104&lt;&gt;"",(B105-(B104+C105))/(B104+C105)*100,0)</f>
        <v>3.32666342184485</v>
      </c>
      <c r="E105" s="20" t="n">
        <f aca="false">1+D105/100</f>
        <v>1.03326663421845</v>
      </c>
      <c r="F105" s="21" t="n">
        <f aca="false">ROUNDUP((PRODUCT($E$8:E105)-1),4)</f>
        <v>0.4905</v>
      </c>
      <c r="G105" s="22" t="n">
        <f aca="false">((1+(ROUNDUP(F105*100,2))/100)^(365.25/(A105-$A$8+1))-1)</f>
        <v>3.42604031691308</v>
      </c>
      <c r="H105" s="26"/>
      <c r="I105" s="26"/>
      <c r="J105" s="26"/>
      <c r="K105" s="26"/>
      <c r="L105" s="26"/>
      <c r="M105" s="26"/>
      <c r="N105" s="26"/>
    </row>
    <row r="106" customFormat="false" ht="12.75" hidden="false" customHeight="true" outlineLevel="0" collapsed="false">
      <c r="A106" s="17" t="n">
        <v>44629</v>
      </c>
      <c r="B106" s="18" t="n">
        <v>8595.2</v>
      </c>
      <c r="C106" s="18" t="n">
        <v>0</v>
      </c>
      <c r="D106" s="19" t="n">
        <f aca="false">IF(B105&lt;&gt;"",(B106-(B105+C106))/(B105+C106)*100,0)</f>
        <v>-0.0297751972606759</v>
      </c>
      <c r="E106" s="20" t="n">
        <f aca="false">1+D106/100</f>
        <v>0.999702248027393</v>
      </c>
      <c r="F106" s="21" t="n">
        <f aca="false">ROUNDUP((PRODUCT($E$8:E106)-1),4)</f>
        <v>0.4901</v>
      </c>
      <c r="G106" s="22" t="n">
        <f aca="false">((1+(ROUNDUP(F106*100,2))/100)^(365.25/(A106-$A$8+1))-1)</f>
        <v>3.35571946999173</v>
      </c>
      <c r="H106" s="26"/>
      <c r="I106" s="26"/>
      <c r="J106" s="26"/>
      <c r="K106" s="26"/>
      <c r="L106" s="26"/>
      <c r="M106" s="26"/>
      <c r="N106" s="26"/>
    </row>
    <row r="107" customFormat="false" ht="12.75" hidden="false" customHeight="true" outlineLevel="0" collapsed="false">
      <c r="A107" s="17" t="n">
        <v>44630</v>
      </c>
      <c r="B107" s="18" t="n">
        <v>8710.4</v>
      </c>
      <c r="C107" s="18" t="n">
        <v>0</v>
      </c>
      <c r="D107" s="19" t="n">
        <f aca="false">IF(B106&lt;&gt;"",(B107-(B106+C107))/(B106+C107)*100,0)</f>
        <v>1.34028294862247</v>
      </c>
      <c r="E107" s="20" t="n">
        <f aca="false">1+D107/100</f>
        <v>1.01340282948622</v>
      </c>
      <c r="F107" s="21" t="n">
        <f aca="false">ROUNDUP((PRODUCT($E$8:E107)-1),4)</f>
        <v>0.5101</v>
      </c>
      <c r="G107" s="22" t="n">
        <f aca="false">((1+(ROUNDUP(F107*100,2))/100)^(365.25/(A107-$A$8+1))-1)</f>
        <v>3.5062818007272</v>
      </c>
      <c r="H107" s="26"/>
      <c r="I107" s="26"/>
      <c r="J107" s="26"/>
      <c r="K107" s="26"/>
      <c r="L107" s="26"/>
      <c r="M107" s="26"/>
      <c r="N107" s="26"/>
    </row>
    <row r="108" customFormat="false" ht="12.75" hidden="false" customHeight="true" outlineLevel="0" collapsed="false">
      <c r="A108" s="17" t="n">
        <v>44631</v>
      </c>
      <c r="B108" s="18" t="n">
        <v>8718.08</v>
      </c>
      <c r="C108" s="18" t="n">
        <v>0</v>
      </c>
      <c r="D108" s="19" t="n">
        <f aca="false">IF(B107&lt;&gt;"",(B108-(B107+C108))/(B107+C108)*100,0)</f>
        <v>0.0881704628949335</v>
      </c>
      <c r="E108" s="20" t="n">
        <f aca="false">1+D108/100</f>
        <v>1.00088170462895</v>
      </c>
      <c r="F108" s="21" t="n">
        <f aca="false">ROUNDUP((PRODUCT($E$8:E108)-1),4)</f>
        <v>0.5114</v>
      </c>
      <c r="G108" s="22" t="n">
        <f aca="false">((1+(ROUNDUP(F108*100,2))/100)^(365.25/(A108-$A$8+1))-1)</f>
        <v>3.45344773853568</v>
      </c>
      <c r="H108" s="26"/>
      <c r="I108" s="26"/>
      <c r="J108" s="26"/>
      <c r="K108" s="26"/>
      <c r="L108" s="26"/>
      <c r="M108" s="26"/>
      <c r="N108" s="26"/>
    </row>
    <row r="109" customFormat="false" ht="12.75" hidden="false" customHeight="true" outlineLevel="0" collapsed="false">
      <c r="A109" s="17" t="n">
        <v>44632</v>
      </c>
      <c r="B109" s="18" t="n">
        <v>8718.08</v>
      </c>
      <c r="C109" s="18" t="n">
        <v>0</v>
      </c>
      <c r="D109" s="19" t="n">
        <f aca="false">IF(B108&lt;&gt;"",(B109-(B108+C109))/(B108+C109)*100,0)</f>
        <v>0</v>
      </c>
      <c r="E109" s="20" t="n">
        <f aca="false">1+D109/100</f>
        <v>1</v>
      </c>
      <c r="F109" s="21" t="n">
        <f aca="false">ROUNDUP((PRODUCT($E$8:E109)-1),4)</f>
        <v>0.5114</v>
      </c>
      <c r="G109" s="22" t="n">
        <f aca="false">((1+(ROUNDUP(F109*100,2))/100)^(365.25/(A109-$A$8+1))-1)</f>
        <v>3.38870704691095</v>
      </c>
      <c r="H109" s="26"/>
      <c r="I109" s="26"/>
      <c r="J109" s="26"/>
      <c r="K109" s="26"/>
      <c r="L109" s="26"/>
      <c r="M109" s="26"/>
      <c r="N109" s="26"/>
    </row>
    <row r="110" customFormat="false" ht="12.75" hidden="false" customHeight="true" outlineLevel="0" collapsed="false">
      <c r="A110" s="17" t="n">
        <v>44633</v>
      </c>
      <c r="B110" s="18" t="n">
        <v>8786.19</v>
      </c>
      <c r="C110" s="18" t="n">
        <v>68.11</v>
      </c>
      <c r="D110" s="19" t="n">
        <f aca="false">IF(B109&lt;&gt;"",(B110-(B109+C110))/(B109+C110)*100,0)</f>
        <v>0</v>
      </c>
      <c r="E110" s="20" t="n">
        <f aca="false">1+D110/100</f>
        <v>1</v>
      </c>
      <c r="F110" s="21" t="n">
        <f aca="false">ROUNDUP((PRODUCT($E$8:E110)-1),4)</f>
        <v>0.5114</v>
      </c>
      <c r="G110" s="22" t="n">
        <f aca="false">((1+(ROUNDUP(F110*100,2))/100)^(365.25/(A110-$A$8+1))-1)</f>
        <v>3.32613745656479</v>
      </c>
      <c r="H110" s="26"/>
      <c r="I110" s="26"/>
      <c r="J110" s="26"/>
      <c r="K110" s="26"/>
      <c r="L110" s="26"/>
      <c r="M110" s="26"/>
      <c r="N110" s="26"/>
    </row>
    <row r="111" customFormat="false" ht="12.75" hidden="false" customHeight="true" outlineLevel="0" collapsed="false">
      <c r="A111" s="17" t="n">
        <v>44634</v>
      </c>
      <c r="B111" s="18" t="n">
        <v>8508.84</v>
      </c>
      <c r="C111" s="18" t="n">
        <v>0</v>
      </c>
      <c r="D111" s="19" t="n">
        <f aca="false">IF(B110&lt;&gt;"",(B111-(B110+C111))/(B110+C111)*100,0)</f>
        <v>-3.15665834679198</v>
      </c>
      <c r="E111" s="20" t="n">
        <f aca="false">1+D111/100</f>
        <v>0.96843341653208</v>
      </c>
      <c r="F111" s="21" t="n">
        <f aca="false">ROUNDUP((PRODUCT($E$8:E111)-1),4)</f>
        <v>0.4637</v>
      </c>
      <c r="G111" s="22" t="n">
        <f aca="false">((1+(ROUNDUP(F111*100,2))/100)^(365.25/(A111-$A$8+1))-1)</f>
        <v>2.81128004981453</v>
      </c>
      <c r="H111" s="26"/>
      <c r="I111" s="26"/>
      <c r="J111" s="26"/>
      <c r="K111" s="26"/>
      <c r="L111" s="26"/>
      <c r="M111" s="26"/>
      <c r="N111" s="26"/>
    </row>
    <row r="112" customFormat="false" ht="12.75" hidden="false" customHeight="true" outlineLevel="0" collapsed="false">
      <c r="A112" s="17" t="n">
        <v>44635</v>
      </c>
      <c r="B112" s="18" t="n">
        <v>8347.59</v>
      </c>
      <c r="C112" s="18" t="n">
        <v>0</v>
      </c>
      <c r="D112" s="19" t="n">
        <f aca="false">IF(B111&lt;&gt;"",(B112-(B111+C112))/(B111+C112)*100,0)</f>
        <v>-1.89508793208005</v>
      </c>
      <c r="E112" s="20" t="n">
        <f aca="false">1+D112/100</f>
        <v>0.981049120679199</v>
      </c>
      <c r="F112" s="21" t="n">
        <f aca="false">ROUNDUP((PRODUCT($E$8:E112)-1),4)</f>
        <v>0.436</v>
      </c>
      <c r="G112" s="22" t="n">
        <f aca="false">((1+(ROUNDUP(F112*100,2))/100)^(365.25/(A112-$A$8+1))-1)</f>
        <v>2.52105609929924</v>
      </c>
      <c r="H112" s="26"/>
      <c r="I112" s="26"/>
      <c r="J112" s="26"/>
      <c r="K112" s="26"/>
      <c r="L112" s="26"/>
      <c r="M112" s="26"/>
      <c r="N112" s="26"/>
    </row>
    <row r="113" customFormat="false" ht="12.75" hidden="false" customHeight="true" outlineLevel="0" collapsed="false">
      <c r="A113" s="17" t="n">
        <v>44636</v>
      </c>
      <c r="B113" s="18" t="n">
        <v>8725.56</v>
      </c>
      <c r="C113" s="18" t="n">
        <v>0</v>
      </c>
      <c r="D113" s="19" t="n">
        <f aca="false">IF(B112&lt;&gt;"",(B113-(B112+C113))/(B112+C113)*100,0)</f>
        <v>4.52789367949314</v>
      </c>
      <c r="E113" s="20" t="n">
        <f aca="false">1+D113/100</f>
        <v>1.04527893679493</v>
      </c>
      <c r="F113" s="21" t="n">
        <f aca="false">ROUNDUP((PRODUCT($E$8:E113)-1),4)</f>
        <v>0.501</v>
      </c>
      <c r="G113" s="22" t="n">
        <f aca="false">((1+(ROUNDUP(F113*100,2))/100)^(365.25/(A113-$A$8+1))-1)</f>
        <v>3.05288799939325</v>
      </c>
      <c r="H113" s="26"/>
      <c r="I113" s="26"/>
      <c r="J113" s="26"/>
      <c r="K113" s="26"/>
      <c r="L113" s="26"/>
      <c r="M113" s="26"/>
      <c r="N113" s="26"/>
    </row>
    <row r="114" customFormat="false" ht="12.75" hidden="false" customHeight="true" outlineLevel="0" collapsed="false">
      <c r="A114" s="17" t="n">
        <v>44637</v>
      </c>
      <c r="B114" s="18" t="n">
        <v>8818.44</v>
      </c>
      <c r="C114" s="18" t="n">
        <v>0</v>
      </c>
      <c r="D114" s="19" t="n">
        <f aca="false">IF(B113&lt;&gt;"",(B114-(B113+C114))/(B113+C114)*100,0)</f>
        <v>1.06445890005915</v>
      </c>
      <c r="E114" s="20" t="n">
        <f aca="false">1+D114/100</f>
        <v>1.01064458900059</v>
      </c>
      <c r="F114" s="21" t="n">
        <f aca="false">ROUNDUP((PRODUCT($E$8:E114)-1),4)</f>
        <v>0.517</v>
      </c>
      <c r="G114" s="22" t="n">
        <f aca="false">((1+(ROUNDUP(F114*100,2))/100)^(365.25/(A114-$A$8+1))-1)</f>
        <v>3.14766415118162</v>
      </c>
      <c r="H114" s="26"/>
      <c r="I114" s="26"/>
      <c r="J114" s="26"/>
      <c r="K114" s="26"/>
      <c r="L114" s="26"/>
      <c r="M114" s="26"/>
      <c r="N114" s="26"/>
    </row>
    <row r="115" customFormat="false" ht="12.75" hidden="false" customHeight="true" outlineLevel="0" collapsed="false">
      <c r="A115" s="17" t="n">
        <v>44638</v>
      </c>
      <c r="B115" s="18" t="n">
        <v>8975.2</v>
      </c>
      <c r="C115" s="18" t="n">
        <v>69.04</v>
      </c>
      <c r="D115" s="19" t="n">
        <f aca="false">IF(B114&lt;&gt;"",(B115-(B114+C115))/(B114+C115)*100,0)</f>
        <v>0.987006440520815</v>
      </c>
      <c r="E115" s="20" t="n">
        <f aca="false">1+D115/100</f>
        <v>1.00987006440521</v>
      </c>
      <c r="F115" s="21" t="n">
        <f aca="false">ROUNDUP((PRODUCT($E$8:E115)-1),4)</f>
        <v>0.5319</v>
      </c>
      <c r="G115" s="22" t="n">
        <f aca="false">((1+(ROUNDUP(F115*100,2))/100)^(365.25/(A115-$A$8+1))-1)</f>
        <v>3.23096055940475</v>
      </c>
      <c r="H115" s="26"/>
      <c r="I115" s="26"/>
      <c r="J115" s="26"/>
      <c r="K115" s="26"/>
      <c r="L115" s="26"/>
      <c r="M115" s="26"/>
      <c r="N115" s="26"/>
    </row>
    <row r="116" customFormat="false" ht="12.75" hidden="false" customHeight="true" outlineLevel="0" collapsed="false">
      <c r="A116" s="17" t="n">
        <v>44639</v>
      </c>
      <c r="B116" s="18" t="n">
        <v>8975.2</v>
      </c>
      <c r="C116" s="18" t="n">
        <v>0</v>
      </c>
      <c r="D116" s="19" t="n">
        <f aca="false">IF(B115&lt;&gt;"",(B116-(B115+C116))/(B115+C116)*100,0)</f>
        <v>0</v>
      </c>
      <c r="E116" s="20" t="n">
        <f aca="false">1+D116/100</f>
        <v>1</v>
      </c>
      <c r="F116" s="21" t="n">
        <f aca="false">ROUNDUP((PRODUCT($E$8:E116)-1),4)</f>
        <v>0.5319</v>
      </c>
      <c r="G116" s="22" t="n">
        <f aca="false">((1+(ROUNDUP(F116*100,2))/100)^(365.25/(A116-$A$8+1))-1)</f>
        <v>3.17533984856913</v>
      </c>
      <c r="H116" s="26"/>
      <c r="I116" s="26"/>
      <c r="J116" s="26"/>
      <c r="K116" s="26"/>
      <c r="L116" s="26"/>
      <c r="M116" s="26"/>
      <c r="N116" s="26"/>
    </row>
    <row r="117" customFormat="false" ht="12.75" hidden="false" customHeight="true" outlineLevel="0" collapsed="false">
      <c r="A117" s="17" t="n">
        <v>44640</v>
      </c>
      <c r="B117" s="18" t="n">
        <v>8975.2</v>
      </c>
      <c r="C117" s="18" t="n">
        <v>0</v>
      </c>
      <c r="D117" s="19" t="n">
        <f aca="false">IF(B116&lt;&gt;"",(B117-(B116+C117))/(B116+C117)*100,0)</f>
        <v>0</v>
      </c>
      <c r="E117" s="20" t="n">
        <f aca="false">1+D117/100</f>
        <v>1</v>
      </c>
      <c r="F117" s="21" t="n">
        <f aca="false">ROUNDUP((PRODUCT($E$8:E117)-1),4)</f>
        <v>0.5319</v>
      </c>
      <c r="G117" s="22" t="n">
        <f aca="false">((1+(ROUNDUP(F117*100,2))/100)^(365.25/(A117-$A$8+1))-1)</f>
        <v>3.12144185587156</v>
      </c>
      <c r="H117" s="26"/>
      <c r="I117" s="26"/>
      <c r="J117" s="26"/>
      <c r="K117" s="26"/>
      <c r="L117" s="26"/>
      <c r="M117" s="26"/>
      <c r="N117" s="26"/>
    </row>
    <row r="118" customFormat="false" ht="12.75" hidden="false" customHeight="true" outlineLevel="0" collapsed="false">
      <c r="A118" s="17" t="n">
        <v>44641</v>
      </c>
      <c r="B118" s="18" t="n">
        <v>8975.2</v>
      </c>
      <c r="C118" s="18" t="n">
        <v>0</v>
      </c>
      <c r="D118" s="19" t="n">
        <f aca="false">IF(B117&lt;&gt;"",(B118-(B117+C118))/(B117+C118)*100,0)</f>
        <v>0</v>
      </c>
      <c r="E118" s="20" t="n">
        <f aca="false">1+D118/100</f>
        <v>1</v>
      </c>
      <c r="F118" s="21" t="n">
        <f aca="false">ROUNDUP((PRODUCT($E$8:E118)-1),4)</f>
        <v>0.5319</v>
      </c>
      <c r="G118" s="22" t="n">
        <f aca="false">((1+(ROUNDUP(F118*100,2))/100)^(365.25/(A118-$A$8+1))-1)</f>
        <v>3.06919210993988</v>
      </c>
      <c r="H118" s="26"/>
      <c r="I118" s="26"/>
      <c r="J118" s="26"/>
      <c r="K118" s="26"/>
      <c r="L118" s="26"/>
      <c r="M118" s="26"/>
      <c r="N118" s="26"/>
    </row>
    <row r="119" customFormat="false" ht="12.75" hidden="false" customHeight="true" outlineLevel="0" collapsed="false">
      <c r="A119" s="17" t="n">
        <v>44642</v>
      </c>
      <c r="B119" s="18" t="n">
        <v>9074</v>
      </c>
      <c r="C119" s="18" t="n">
        <v>0</v>
      </c>
      <c r="D119" s="19" t="n">
        <f aca="false">IF(B118&lt;&gt;"",(B119-(B118+C119))/(B118+C119)*100,0)</f>
        <v>1.10081112398609</v>
      </c>
      <c r="E119" s="20" t="n">
        <f aca="false">1+D119/100</f>
        <v>1.01100811123986</v>
      </c>
      <c r="F119" s="21" t="n">
        <f aca="false">ROUNDUP((PRODUCT($E$8:E119)-1),4)</f>
        <v>0.5488</v>
      </c>
      <c r="G119" s="22" t="n">
        <f aca="false">((1+(ROUNDUP(F119*100,2))/100)^(365.25/(A119-$A$8+1))-1)</f>
        <v>3.16490729044649</v>
      </c>
      <c r="H119" s="26"/>
      <c r="I119" s="26"/>
      <c r="J119" s="26"/>
      <c r="K119" s="26"/>
      <c r="L119" s="26"/>
      <c r="M119" s="26"/>
      <c r="N119" s="26"/>
    </row>
    <row r="120" customFormat="false" ht="12.75" hidden="false" customHeight="true" outlineLevel="0" collapsed="false">
      <c r="A120" s="17" t="n">
        <v>44643</v>
      </c>
      <c r="B120" s="18" t="n">
        <v>9304.96</v>
      </c>
      <c r="C120" s="18" t="n">
        <v>0</v>
      </c>
      <c r="D120" s="19" t="n">
        <f aca="false">IF(B119&lt;&gt;"",(B120-(B119+C120))/(B119+C120)*100,0)</f>
        <v>2.54529424729997</v>
      </c>
      <c r="E120" s="20" t="n">
        <f aca="false">1+D120/100</f>
        <v>1.025452942473</v>
      </c>
      <c r="F120" s="21" t="n">
        <f aca="false">ROUNDUP((PRODUCT($E$8:E120)-1),4)</f>
        <v>0.5882</v>
      </c>
      <c r="G120" s="22" t="n">
        <f aca="false">((1+(ROUNDUP(F120*100,2))/100)^(365.25/(A120-$A$8+1))-1)</f>
        <v>3.46052552446295</v>
      </c>
      <c r="H120" s="26"/>
      <c r="I120" s="26"/>
      <c r="J120" s="26"/>
      <c r="K120" s="26"/>
      <c r="L120" s="26"/>
      <c r="M120" s="26"/>
      <c r="N120" s="26"/>
    </row>
    <row r="121" customFormat="false" ht="12.75" hidden="false" customHeight="true" outlineLevel="0" collapsed="false">
      <c r="A121" s="17" t="n">
        <v>44644</v>
      </c>
      <c r="B121" s="18" t="n">
        <v>9193.74</v>
      </c>
      <c r="C121" s="18" t="n">
        <v>0</v>
      </c>
      <c r="D121" s="19" t="n">
        <f aca="false">IF(B120&lt;&gt;"",(B121-(B120+C121))/(B120+C121)*100,0)</f>
        <v>-1.19527649769585</v>
      </c>
      <c r="E121" s="20" t="n">
        <f aca="false">1+D121/100</f>
        <v>0.988047235023041</v>
      </c>
      <c r="F121" s="21" t="n">
        <f aca="false">ROUNDUP((PRODUCT($E$8:E121)-1),4)</f>
        <v>0.5692</v>
      </c>
      <c r="G121" s="22" t="n">
        <f aca="false">((1+(ROUNDUP(F121*100,2))/100)^(365.25/(A121-$A$8+1))-1)</f>
        <v>3.23587340960805</v>
      </c>
      <c r="H121" s="26"/>
      <c r="I121" s="26"/>
      <c r="J121" s="26"/>
      <c r="K121" s="26"/>
      <c r="L121" s="26"/>
      <c r="M121" s="26"/>
      <c r="N121" s="26"/>
    </row>
    <row r="122" customFormat="false" ht="12.75" hidden="false" customHeight="true" outlineLevel="0" collapsed="false">
      <c r="A122" s="17" t="n">
        <v>44645</v>
      </c>
      <c r="B122" s="18" t="n">
        <v>9176.32</v>
      </c>
      <c r="C122" s="18" t="n">
        <v>0</v>
      </c>
      <c r="D122" s="19" t="n">
        <f aca="false">IF(B121&lt;&gt;"",(B122-(B121+C122))/(B121+C122)*100,0)</f>
        <v>-0.189476752659963</v>
      </c>
      <c r="E122" s="20" t="n">
        <f aca="false">1+D122/100</f>
        <v>0.9981052324734</v>
      </c>
      <c r="F122" s="21" t="n">
        <f aca="false">ROUNDUP((PRODUCT($E$8:E122)-1),4)</f>
        <v>0.5663</v>
      </c>
      <c r="G122" s="22" t="n">
        <f aca="false">((1+(ROUNDUP(F122*100,2))/100)^(365.25/(A122-$A$8+1))-1)</f>
        <v>3.15852943893466</v>
      </c>
      <c r="H122" s="26"/>
      <c r="I122" s="26"/>
      <c r="J122" s="26"/>
      <c r="K122" s="26"/>
      <c r="L122" s="26"/>
      <c r="M122" s="26"/>
      <c r="N122" s="26"/>
    </row>
    <row r="123" customFormat="false" ht="12.75" hidden="false" customHeight="true" outlineLevel="0" collapsed="false">
      <c r="A123" s="17" t="n">
        <v>44646</v>
      </c>
      <c r="B123" s="18" t="n">
        <v>9176.32</v>
      </c>
      <c r="C123" s="18" t="n">
        <v>0</v>
      </c>
      <c r="D123" s="19" t="n">
        <f aca="false">IF(B122&lt;&gt;"",(B123-(B122+C123))/(B122+C123)*100,0)</f>
        <v>0</v>
      </c>
      <c r="E123" s="20" t="n">
        <f aca="false">1+D123/100</f>
        <v>1</v>
      </c>
      <c r="F123" s="21" t="n">
        <f aca="false">ROUNDUP((PRODUCT($E$8:E123)-1),4)</f>
        <v>0.5663</v>
      </c>
      <c r="G123" s="22" t="n">
        <f aca="false">((1+(ROUNDUP(F123*100,2))/100)^(365.25/(A123-$A$8+1))-1)</f>
        <v>3.10775083416914</v>
      </c>
      <c r="H123" s="26"/>
      <c r="I123" s="26"/>
      <c r="J123" s="26"/>
      <c r="K123" s="26"/>
      <c r="L123" s="26"/>
      <c r="M123" s="26"/>
      <c r="N123" s="26"/>
    </row>
    <row r="124" customFormat="false" ht="12.75" hidden="false" customHeight="true" outlineLevel="0" collapsed="false">
      <c r="A124" s="17" t="n">
        <v>44647</v>
      </c>
      <c r="B124" s="18" t="n">
        <v>9176.32</v>
      </c>
      <c r="C124" s="18" t="n">
        <v>0</v>
      </c>
      <c r="D124" s="19" t="n">
        <f aca="false">IF(B123&lt;&gt;"",(B124-(B123+C124))/(B123+C124)*100,0)</f>
        <v>0</v>
      </c>
      <c r="E124" s="20" t="n">
        <f aca="false">1+D124/100</f>
        <v>1</v>
      </c>
      <c r="F124" s="21" t="n">
        <f aca="false">ROUNDUP((PRODUCT($E$8:E124)-1),4)</f>
        <v>0.5663</v>
      </c>
      <c r="G124" s="22" t="n">
        <f aca="false">((1+(ROUNDUP(F124*100,2))/100)^(365.25/(A124-$A$8+1))-1)</f>
        <v>3.05844451687886</v>
      </c>
      <c r="H124" s="26"/>
      <c r="I124" s="26"/>
      <c r="J124" s="26"/>
      <c r="K124" s="26"/>
      <c r="L124" s="26"/>
      <c r="M124" s="26"/>
      <c r="N124" s="26"/>
    </row>
    <row r="125" customFormat="false" ht="13.5" hidden="false" customHeight="true" outlineLevel="0" collapsed="false">
      <c r="A125" s="17" t="n">
        <v>44648</v>
      </c>
      <c r="B125" s="18" t="n">
        <v>9172.3</v>
      </c>
      <c r="C125" s="18" t="n">
        <v>0</v>
      </c>
      <c r="D125" s="19" t="n">
        <f aca="false">IF(B124&lt;&gt;"",(B125-(B124+C125))/(B124+C125)*100,0)</f>
        <v>-0.0438084112149382</v>
      </c>
      <c r="E125" s="20" t="n">
        <f aca="false">1+D125/100</f>
        <v>0.99956191588785</v>
      </c>
      <c r="F125" s="21" t="n">
        <f aca="false">ROUNDUP((PRODUCT($E$8:E125)-1),4)</f>
        <v>0.5656</v>
      </c>
      <c r="G125" s="22" t="n">
        <f aca="false">((1+(ROUNDUP(F125*100,2))/100)^(365.25/(A125-$A$8+1))-1)</f>
        <v>3.00500542454803</v>
      </c>
      <c r="H125" s="26"/>
      <c r="I125" s="26"/>
      <c r="J125" s="26"/>
      <c r="K125" s="26"/>
      <c r="L125" s="26"/>
      <c r="M125" s="26"/>
      <c r="N125" s="26"/>
    </row>
    <row r="126" customFormat="false" ht="12.75" hidden="false" customHeight="true" outlineLevel="0" collapsed="false">
      <c r="A126" s="17" t="n">
        <v>44649</v>
      </c>
      <c r="B126" s="18" t="n">
        <v>9221.88</v>
      </c>
      <c r="C126" s="18" t="n">
        <v>0</v>
      </c>
      <c r="D126" s="19" t="n">
        <f aca="false">IF(B125&lt;&gt;"",(B126-(B125+C126))/(B125+C126)*100,0)</f>
        <v>0.54054054054052</v>
      </c>
      <c r="E126" s="20" t="n">
        <f aca="false">1+D126/100</f>
        <v>1.00540540540541</v>
      </c>
      <c r="F126" s="21" t="n">
        <f aca="false">ROUNDUP((PRODUCT($E$8:E126)-1),4)</f>
        <v>0.574</v>
      </c>
      <c r="G126" s="22" t="n">
        <f aca="false">((1+(ROUNDUP(F126*100,2))/100)^(365.25/(A126-$A$8+1))-1)</f>
        <v>3.02413067333353</v>
      </c>
      <c r="H126" s="26"/>
      <c r="I126" s="26"/>
      <c r="J126" s="26"/>
      <c r="K126" s="26"/>
      <c r="L126" s="26"/>
      <c r="M126" s="26"/>
      <c r="N126" s="26"/>
    </row>
    <row r="127" customFormat="false" ht="13.5" hidden="false" customHeight="true" outlineLevel="0" collapsed="false">
      <c r="A127" s="17" t="n">
        <v>44650</v>
      </c>
      <c r="B127" s="18" t="n">
        <v>9299.6</v>
      </c>
      <c r="C127" s="18" t="n">
        <v>0</v>
      </c>
      <c r="D127" s="19" t="n">
        <f aca="false">IF(B126&lt;&gt;"",(B127-(B126+C127))/(B126+C127)*100,0)</f>
        <v>0.842778262133113</v>
      </c>
      <c r="E127" s="20" t="n">
        <f aca="false">1+D127/100</f>
        <v>1.00842778262133</v>
      </c>
      <c r="F127" s="21" t="n">
        <f aca="false">ROUNDUP((PRODUCT($E$8:E127)-1),4)</f>
        <v>0.5873</v>
      </c>
      <c r="G127" s="22" t="n">
        <f aca="false">((1+(ROUNDUP(F127*100,2))/100)^(365.25/(A127-$A$8+1))-1)</f>
        <v>3.08089932285692</v>
      </c>
      <c r="H127" s="26"/>
      <c r="I127" s="26"/>
      <c r="J127" s="26"/>
      <c r="K127" s="26"/>
      <c r="L127" s="26"/>
      <c r="M127" s="26"/>
      <c r="N127" s="26"/>
    </row>
    <row r="128" customFormat="false" ht="13.5" hidden="false" customHeight="true" outlineLevel="0" collapsed="false">
      <c r="A128" s="17" t="n">
        <v>44651</v>
      </c>
      <c r="B128" s="18" t="n">
        <v>9290.22</v>
      </c>
      <c r="C128" s="18" t="n">
        <v>0</v>
      </c>
      <c r="D128" s="19" t="n">
        <f aca="false">IF(B127&lt;&gt;"",(B128-(B127+C128))/(B127+C128)*100,0)</f>
        <v>-0.100864553314132</v>
      </c>
      <c r="E128" s="20" t="n">
        <f aca="false">1+D128/100</f>
        <v>0.998991354466859</v>
      </c>
      <c r="F128" s="21" t="n">
        <f aca="false">ROUNDUP((PRODUCT($E$8:E128)-1),4)</f>
        <v>0.5857</v>
      </c>
      <c r="G128" s="22" t="n">
        <f aca="false">((1+(ROUNDUP(F128*100,2))/100)^(365.25/(A128-$A$8+1))-1)</f>
        <v>3.02148262664698</v>
      </c>
      <c r="H128" s="26"/>
      <c r="I128" s="26"/>
      <c r="J128" s="26"/>
      <c r="K128" s="26"/>
      <c r="L128" s="26"/>
      <c r="M128" s="26"/>
      <c r="N128" s="26"/>
    </row>
    <row r="129" customFormat="false" ht="13.5" hidden="false" customHeight="true" outlineLevel="0" collapsed="false">
      <c r="A129" s="17" t="n">
        <v>44652</v>
      </c>
      <c r="B129" s="18" t="n">
        <v>9363.92</v>
      </c>
      <c r="C129" s="18" t="n">
        <v>0</v>
      </c>
      <c r="D129" s="19" t="n">
        <f aca="false">IF(B128&lt;&gt;"",(B129-(B128+C129))/(B128+C129)*100,0)</f>
        <v>0.793307370546669</v>
      </c>
      <c r="E129" s="20" t="n">
        <f aca="false">1+D129/100</f>
        <v>1.00793307370547</v>
      </c>
      <c r="F129" s="21" t="n">
        <f aca="false">ROUNDUP((PRODUCT($E$8:E129)-1),4)</f>
        <v>0.5983</v>
      </c>
      <c r="G129" s="22" t="n">
        <f aca="false">((1+(ROUNDUP(F129*100,2))/100)^(365.25/(A129-$A$8+1))-1)</f>
        <v>3.07120433805501</v>
      </c>
      <c r="H129" s="26"/>
      <c r="I129" s="26"/>
      <c r="J129" s="26"/>
      <c r="K129" s="26"/>
      <c r="L129" s="26"/>
      <c r="M129" s="26"/>
      <c r="N129" s="26"/>
    </row>
    <row r="130" customFormat="false" ht="13.5" hidden="false" customHeight="true" outlineLevel="0" collapsed="false">
      <c r="A130" s="17" t="n">
        <v>44653</v>
      </c>
      <c r="B130" s="18" t="n">
        <v>9363.92</v>
      </c>
      <c r="C130" s="18" t="n">
        <v>0</v>
      </c>
      <c r="D130" s="19" t="n">
        <f aca="false">IF(B129&lt;&gt;"",(B130-(B129+C130))/(B129+C130)*100,0)</f>
        <v>0</v>
      </c>
      <c r="E130" s="20" t="n">
        <f aca="false">1+D130/100</f>
        <v>1</v>
      </c>
      <c r="F130" s="21" t="n">
        <f aca="false">ROUNDUP((PRODUCT($E$8:E130)-1),4)</f>
        <v>0.5983</v>
      </c>
      <c r="G130" s="22" t="n">
        <f aca="false">((1+(ROUNDUP(F130*100,2))/100)^(365.25/(A130-$A$8+1))-1)</f>
        <v>3.02499925086822</v>
      </c>
      <c r="H130" s="26"/>
      <c r="I130" s="26"/>
      <c r="J130" s="26"/>
      <c r="K130" s="26"/>
      <c r="L130" s="26"/>
      <c r="M130" s="26"/>
      <c r="N130" s="26"/>
    </row>
    <row r="131" customFormat="false" ht="13.5" hidden="false" customHeight="true" outlineLevel="0" collapsed="false">
      <c r="A131" s="17" t="n">
        <v>44654</v>
      </c>
      <c r="B131" s="18" t="n">
        <v>10062.72</v>
      </c>
      <c r="C131" s="18" t="n">
        <v>698.8</v>
      </c>
      <c r="D131" s="19" t="n">
        <f aca="false">IF(B130&lt;&gt;"",(B131-(B130+C131))/(B130+C131)*100,0)</f>
        <v>0</v>
      </c>
      <c r="E131" s="20" t="n">
        <f aca="false">1+D131/100</f>
        <v>1</v>
      </c>
      <c r="F131" s="21" t="n">
        <f aca="false">ROUNDUP((PRODUCT($E$8:E131)-1),4)</f>
        <v>0.5983</v>
      </c>
      <c r="G131" s="22" t="n">
        <f aca="false">((1+(ROUNDUP(F131*100,2))/100)^(365.25/(A131-$A$8+1))-1)</f>
        <v>2.980051212389</v>
      </c>
      <c r="H131" s="26"/>
      <c r="I131" s="26"/>
      <c r="J131" s="26"/>
      <c r="K131" s="26"/>
      <c r="L131" s="26"/>
      <c r="M131" s="26"/>
      <c r="N131" s="26"/>
    </row>
    <row r="132" customFormat="false" ht="13.5" hidden="false" customHeight="true" outlineLevel="0" collapsed="false">
      <c r="A132" s="17" t="n">
        <v>44655</v>
      </c>
      <c r="B132" s="18" t="n">
        <v>10064.16</v>
      </c>
      <c r="C132" s="18" t="n">
        <v>0</v>
      </c>
      <c r="D132" s="19" t="n">
        <f aca="false">IF(B131&lt;&gt;"",(B132-(B131+C132))/(B131+C132)*100,0)</f>
        <v>0.0143102461362386</v>
      </c>
      <c r="E132" s="20" t="n">
        <f aca="false">1+D132/100</f>
        <v>1.00014310246136</v>
      </c>
      <c r="F132" s="21" t="n">
        <f aca="false">ROUNDUP((PRODUCT($E$8:E132)-1),4)</f>
        <v>0.5985</v>
      </c>
      <c r="G132" s="22" t="n">
        <f aca="false">((1+(ROUNDUP(F132*100,2))/100)^(365.25/(A132-$A$8+1))-1)</f>
        <v>2.93775177423708</v>
      </c>
      <c r="H132" s="26"/>
      <c r="I132" s="26"/>
      <c r="J132" s="26"/>
      <c r="K132" s="26"/>
      <c r="L132" s="26"/>
      <c r="M132" s="26"/>
      <c r="N132" s="26"/>
    </row>
    <row r="133" customFormat="false" ht="13.5" hidden="false" customHeight="true" outlineLevel="0" collapsed="false">
      <c r="A133" s="17" t="n">
        <v>44656</v>
      </c>
      <c r="B133" s="18" t="n">
        <v>9977.76</v>
      </c>
      <c r="C133" s="18" t="n">
        <v>0</v>
      </c>
      <c r="D133" s="19" t="n">
        <f aca="false">IF(B132&lt;&gt;"",(B133-(B132+C133))/(B132+C133)*100,0)</f>
        <v>-0.858491915867789</v>
      </c>
      <c r="E133" s="20" t="n">
        <f aca="false">1+D133/100</f>
        <v>0.991415080841322</v>
      </c>
      <c r="F133" s="21" t="n">
        <f aca="false">ROUNDUP((PRODUCT($E$8:E133)-1),4)</f>
        <v>0.5848</v>
      </c>
      <c r="G133" s="22" t="n">
        <f aca="false">((1+(ROUNDUP(F133*100,2))/100)^(365.25/(A133-$A$8+1))-1)</f>
        <v>2.79916255819575</v>
      </c>
      <c r="H133" s="26"/>
      <c r="I133" s="26"/>
      <c r="J133" s="26"/>
      <c r="K133" s="26"/>
      <c r="L133" s="26"/>
      <c r="M133" s="26"/>
      <c r="N133" s="26"/>
    </row>
    <row r="134" customFormat="false" ht="13.5" hidden="false" customHeight="true" outlineLevel="0" collapsed="false">
      <c r="A134" s="17" t="n">
        <v>44657</v>
      </c>
      <c r="B134" s="18" t="n">
        <v>9862.56</v>
      </c>
      <c r="C134" s="18" t="n">
        <v>0</v>
      </c>
      <c r="D134" s="19" t="n">
        <f aca="false">IF(B133&lt;&gt;"",(B134-(B133+C134))/(B133+C134)*100,0)</f>
        <v>-1.15456775869535</v>
      </c>
      <c r="E134" s="20" t="n">
        <f aca="false">1+D134/100</f>
        <v>0.988454322413046</v>
      </c>
      <c r="F134" s="21" t="n">
        <f aca="false">ROUNDUP((PRODUCT($E$8:E134)-1),4)</f>
        <v>0.5665</v>
      </c>
      <c r="G134" s="22" t="n">
        <f aca="false">((1+(ROUNDUP(F134*100,2))/100)^(365.25/(A134-$A$8+1))-1)</f>
        <v>2.63594042249541</v>
      </c>
      <c r="H134" s="26"/>
      <c r="I134" s="26"/>
      <c r="J134" s="26"/>
      <c r="K134" s="26"/>
      <c r="L134" s="26"/>
      <c r="M134" s="26"/>
      <c r="N134" s="26"/>
    </row>
    <row r="135" customFormat="false" ht="13.5" hidden="false" customHeight="true" outlineLevel="0" collapsed="false">
      <c r="A135" s="17" t="n">
        <v>44658</v>
      </c>
      <c r="B135" s="18" t="n">
        <v>9817.92</v>
      </c>
      <c r="C135" s="18" t="n">
        <v>0</v>
      </c>
      <c r="D135" s="19" t="n">
        <f aca="false">IF(B134&lt;&gt;"",(B135-(B134+C135))/(B134+C135)*100,0)</f>
        <v>-0.452620820557721</v>
      </c>
      <c r="E135" s="20" t="n">
        <f aca="false">1+D135/100</f>
        <v>0.995473791794423</v>
      </c>
      <c r="F135" s="21" t="n">
        <f aca="false">ROUNDUP((PRODUCT($E$8:E135)-1),4)</f>
        <v>0.5594</v>
      </c>
      <c r="G135" s="22" t="n">
        <f aca="false">((1+(ROUNDUP(F135*100,2))/100)^(365.25/(A135-$A$8+1))-1)</f>
        <v>2.55309914793365</v>
      </c>
      <c r="H135" s="26"/>
      <c r="I135" s="26"/>
      <c r="J135" s="26"/>
      <c r="K135" s="26"/>
      <c r="L135" s="26"/>
      <c r="M135" s="26"/>
      <c r="N135" s="26"/>
    </row>
    <row r="136" customFormat="false" ht="13.5" hidden="false" customHeight="true" outlineLevel="0" collapsed="false">
      <c r="A136" s="17" t="n">
        <v>44659</v>
      </c>
      <c r="B136" s="18" t="n">
        <v>10270.57</v>
      </c>
      <c r="C136" s="18" t="n">
        <v>0</v>
      </c>
      <c r="D136" s="19" t="n">
        <f aca="false">IF(B135&lt;&gt;"",(B136-(B135+C136))/(B135+C136)*100,0)</f>
        <v>4.61044701932792</v>
      </c>
      <c r="E136" s="20" t="n">
        <f aca="false">1+D136/100</f>
        <v>1.04610447019328</v>
      </c>
      <c r="F136" s="21" t="n">
        <f aca="false">ROUNDUP((PRODUCT($E$8:E136)-1),4)</f>
        <v>0.6313</v>
      </c>
      <c r="G136" s="22" t="n">
        <f aca="false">((1+(ROUNDUP(F136*100,2))/100)^(365.25/(A136-$A$8+1))-1)</f>
        <v>2.9973052618063</v>
      </c>
      <c r="H136" s="26"/>
      <c r="I136" s="26"/>
      <c r="J136" s="26"/>
      <c r="K136" s="26"/>
      <c r="L136" s="26"/>
      <c r="M136" s="26"/>
      <c r="N136" s="26"/>
    </row>
    <row r="137" customFormat="false" ht="13.5" hidden="false" customHeight="true" outlineLevel="0" collapsed="false">
      <c r="A137" s="17" t="n">
        <v>44660</v>
      </c>
      <c r="B137" s="18" t="n">
        <v>10270.57</v>
      </c>
      <c r="C137" s="18" t="n">
        <v>0</v>
      </c>
      <c r="D137" s="19" t="n">
        <f aca="false">IF(B136&lt;&gt;"",(B137-(B136+C137))/(B136+C137)*100,0)</f>
        <v>0</v>
      </c>
      <c r="E137" s="20" t="n">
        <f aca="false">1+D137/100</f>
        <v>1</v>
      </c>
      <c r="F137" s="21" t="n">
        <f aca="false">ROUNDUP((PRODUCT($E$8:E137)-1),4)</f>
        <v>0.6313</v>
      </c>
      <c r="G137" s="22" t="n">
        <f aca="false">((1+(ROUNDUP(F137*100,2))/100)^(365.25/(A137-$A$8+1))-1)</f>
        <v>2.95492576329724</v>
      </c>
      <c r="H137" s="26"/>
      <c r="I137" s="26"/>
      <c r="J137" s="26"/>
      <c r="K137" s="26"/>
      <c r="L137" s="26"/>
      <c r="M137" s="26"/>
      <c r="N137" s="26"/>
    </row>
    <row r="138" customFormat="false" ht="13.5" hidden="false" customHeight="true" outlineLevel="0" collapsed="false">
      <c r="A138" s="17" t="n">
        <v>44661</v>
      </c>
      <c r="B138" s="18" t="n">
        <v>10270.57</v>
      </c>
      <c r="C138" s="18" t="n">
        <v>0</v>
      </c>
      <c r="D138" s="19" t="n">
        <f aca="false">IF(B137&lt;&gt;"",(B138-(B137+C138))/(B137+C138)*100,0)</f>
        <v>0</v>
      </c>
      <c r="E138" s="20" t="n">
        <f aca="false">1+D138/100</f>
        <v>1</v>
      </c>
      <c r="F138" s="21" t="n">
        <f aca="false">ROUNDUP((PRODUCT($E$8:E138)-1),4)</f>
        <v>0.6313</v>
      </c>
      <c r="G138" s="22" t="n">
        <f aca="false">((1+(ROUNDUP(F138*100,2))/100)^(365.25/(A138-$A$8+1))-1)</f>
        <v>2.91363237481571</v>
      </c>
      <c r="H138" s="26"/>
      <c r="I138" s="26"/>
      <c r="J138" s="26"/>
      <c r="K138" s="26"/>
      <c r="L138" s="26"/>
      <c r="M138" s="26"/>
      <c r="N138" s="26"/>
    </row>
    <row r="139" customFormat="false" ht="13.5" hidden="false" customHeight="true" outlineLevel="0" collapsed="false">
      <c r="A139" s="17" t="n">
        <v>44662</v>
      </c>
      <c r="B139" s="18" t="n">
        <v>10218.42</v>
      </c>
      <c r="C139" s="18" t="n">
        <v>0</v>
      </c>
      <c r="D139" s="19" t="n">
        <f aca="false">IF(B138&lt;&gt;"",(B139-(B138+C139))/(B138+C139)*100,0)</f>
        <v>-0.507761497171057</v>
      </c>
      <c r="E139" s="20" t="n">
        <f aca="false">1+D139/100</f>
        <v>0.99492238502829</v>
      </c>
      <c r="F139" s="21" t="n">
        <f aca="false">ROUNDUP((PRODUCT($E$8:E139)-1),4)</f>
        <v>0.623</v>
      </c>
      <c r="G139" s="22" t="n">
        <f aca="false">((1+(ROUNDUP(F139*100,2))/100)^(365.25/(A139-$A$8+1))-1)</f>
        <v>2.81909889308047</v>
      </c>
      <c r="H139" s="26"/>
      <c r="I139" s="26"/>
      <c r="J139" s="26"/>
      <c r="K139" s="26"/>
      <c r="L139" s="26"/>
      <c r="M139" s="26"/>
      <c r="N139" s="26"/>
    </row>
    <row r="140" customFormat="false" ht="13.5" hidden="false" customHeight="true" outlineLevel="0" collapsed="false">
      <c r="A140" s="17" t="n">
        <v>44663</v>
      </c>
      <c r="B140" s="18" t="n">
        <v>10126.04</v>
      </c>
      <c r="C140" s="18" t="n">
        <v>0</v>
      </c>
      <c r="D140" s="19" t="n">
        <f aca="false">IF(B139&lt;&gt;"",(B140-(B139+C140))/(B139+C140)*100,0)</f>
        <v>-0.904053659959182</v>
      </c>
      <c r="E140" s="20" t="n">
        <f aca="false">1+D140/100</f>
        <v>0.990959463400408</v>
      </c>
      <c r="F140" s="21" t="n">
        <f aca="false">ROUNDUP((PRODUCT($E$8:E140)-1),4)</f>
        <v>0.6083</v>
      </c>
      <c r="G140" s="22" t="n">
        <f aca="false">((1+(ROUNDUP(F140*100,2))/100)^(365.25/(A140-$A$8+1))-1)</f>
        <v>2.68751337589443</v>
      </c>
      <c r="H140" s="26"/>
      <c r="I140" s="26"/>
      <c r="J140" s="26"/>
      <c r="K140" s="26"/>
      <c r="L140" s="26"/>
      <c r="M140" s="26"/>
      <c r="N140" s="26"/>
    </row>
    <row r="141" customFormat="false" ht="13.5" hidden="false" customHeight="true" outlineLevel="0" collapsed="false">
      <c r="A141" s="17" t="n">
        <v>44664</v>
      </c>
      <c r="B141" s="18" t="n">
        <v>10110</v>
      </c>
      <c r="C141" s="18" t="n">
        <v>67.4</v>
      </c>
      <c r="D141" s="19" t="n">
        <f aca="false">IF(B140&lt;&gt;"",(B141-(B140+C141))/(B140+C141)*100,0)</f>
        <v>-0.818565665761497</v>
      </c>
      <c r="E141" s="20" t="n">
        <f aca="false">1+D141/100</f>
        <v>0.991814343342385</v>
      </c>
      <c r="F141" s="21" t="n">
        <f aca="false">ROUNDUP((PRODUCT($E$8:E141)-1),4)</f>
        <v>0.5952</v>
      </c>
      <c r="G141" s="22" t="n">
        <f aca="false">((1+(ROUNDUP(F141*100,2))/100)^(365.25/(A141-$A$8+1))-1)</f>
        <v>2.57126940928798</v>
      </c>
      <c r="H141" s="26"/>
      <c r="I141" s="26"/>
      <c r="J141" s="26"/>
      <c r="K141" s="26"/>
      <c r="L141" s="26"/>
      <c r="M141" s="26"/>
      <c r="N141" s="26"/>
    </row>
    <row r="142" customFormat="false" ht="13.5" hidden="false" customHeight="true" outlineLevel="0" collapsed="false">
      <c r="A142" s="17" t="n">
        <v>44665</v>
      </c>
      <c r="B142" s="18" t="n">
        <v>10152</v>
      </c>
      <c r="C142" s="18" t="n">
        <v>0</v>
      </c>
      <c r="D142" s="19" t="n">
        <f aca="false">IF(B141&lt;&gt;"",(B142-(B141+C142))/(B141+C142)*100,0)</f>
        <v>0.415430267062333</v>
      </c>
      <c r="E142" s="20" t="n">
        <f aca="false">1+D142/100</f>
        <v>1.00415430267062</v>
      </c>
      <c r="F142" s="21" t="n">
        <f aca="false">ROUNDUP((PRODUCT($E$8:E142)-1),4)</f>
        <v>0.6018</v>
      </c>
      <c r="G142" s="22" t="n">
        <f aca="false">((1+(ROUNDUP(F142*100,2))/100)^(365.25/(A142-$A$8+1))-1)</f>
        <v>2.57749548148523</v>
      </c>
      <c r="H142" s="26"/>
      <c r="I142" s="26"/>
      <c r="J142" s="26"/>
      <c r="K142" s="26"/>
      <c r="L142" s="26"/>
      <c r="M142" s="26"/>
      <c r="N142" s="26"/>
    </row>
    <row r="143" customFormat="false" ht="13.5" hidden="false" customHeight="true" outlineLevel="0" collapsed="false">
      <c r="A143" s="17" t="n">
        <v>44666</v>
      </c>
      <c r="B143" s="18" t="n">
        <v>10152</v>
      </c>
      <c r="C143" s="18" t="n">
        <v>0</v>
      </c>
      <c r="D143" s="19" t="n">
        <f aca="false">IF(B142&lt;&gt;"",(B143-(B142+C143))/(B142+C143)*100,0)</f>
        <v>0</v>
      </c>
      <c r="E143" s="20" t="n">
        <f aca="false">1+D143/100</f>
        <v>1</v>
      </c>
      <c r="F143" s="21" t="n">
        <f aca="false">ROUNDUP((PRODUCT($E$8:E143)-1),4)</f>
        <v>0.6018</v>
      </c>
      <c r="G143" s="22" t="n">
        <f aca="false">((1+(ROUNDUP(F143*100,2))/100)^(365.25/(A143-$A$8+1))-1)</f>
        <v>2.5441219682703</v>
      </c>
      <c r="H143" s="26"/>
      <c r="I143" s="26"/>
      <c r="J143" s="26"/>
      <c r="K143" s="26"/>
      <c r="L143" s="26"/>
      <c r="M143" s="26"/>
      <c r="N143" s="26"/>
    </row>
    <row r="144" customFormat="false" ht="13.5" hidden="false" customHeight="true" outlineLevel="0" collapsed="false">
      <c r="A144" s="17" t="n">
        <v>44667</v>
      </c>
      <c r="B144" s="18" t="n">
        <v>10152</v>
      </c>
      <c r="C144" s="18" t="n">
        <v>0</v>
      </c>
      <c r="D144" s="19" t="n">
        <f aca="false">IF(B143&lt;&gt;"",(B144-(B143+C144))/(B143+C144)*100,0)</f>
        <v>0</v>
      </c>
      <c r="E144" s="20" t="n">
        <f aca="false">1+D144/100</f>
        <v>1</v>
      </c>
      <c r="F144" s="21" t="n">
        <f aca="false">ROUNDUP((PRODUCT($E$8:E144)-1),4)</f>
        <v>0.6018</v>
      </c>
      <c r="G144" s="22" t="n">
        <f aca="false">((1+(ROUNDUP(F144*100,2))/100)^(365.25/(A144-$A$8+1))-1)</f>
        <v>2.51154022187213</v>
      </c>
      <c r="H144" s="26"/>
      <c r="I144" s="26"/>
      <c r="J144" s="26"/>
      <c r="K144" s="26"/>
      <c r="L144" s="26"/>
      <c r="M144" s="26"/>
      <c r="N144" s="26"/>
    </row>
    <row r="145" customFormat="false" ht="13.5" hidden="false" customHeight="true" outlineLevel="0" collapsed="false">
      <c r="A145" s="17" t="n">
        <v>44668</v>
      </c>
      <c r="B145" s="18" t="n">
        <v>10152</v>
      </c>
      <c r="C145" s="18" t="n">
        <v>0</v>
      </c>
      <c r="D145" s="19" t="n">
        <f aca="false">IF(B144&lt;&gt;"",(B145-(B144+C145))/(B144+C145)*100,0)</f>
        <v>0</v>
      </c>
      <c r="E145" s="20" t="n">
        <f aca="false">1+D145/100</f>
        <v>1</v>
      </c>
      <c r="F145" s="21" t="n">
        <f aca="false">ROUNDUP((PRODUCT($E$8:E145)-1),4)</f>
        <v>0.6018</v>
      </c>
      <c r="G145" s="22" t="n">
        <f aca="false">((1+(ROUNDUP(F145*100,2))/100)^(365.25/(A145-$A$8+1))-1)</f>
        <v>2.47972373749648</v>
      </c>
      <c r="H145" s="26"/>
      <c r="I145" s="26"/>
      <c r="J145" s="26"/>
      <c r="K145" s="26"/>
      <c r="L145" s="26"/>
      <c r="M145" s="26"/>
      <c r="N145" s="26"/>
    </row>
    <row r="146" customFormat="false" ht="13.5" hidden="false" customHeight="true" outlineLevel="0" collapsed="false">
      <c r="A146" s="17" t="n">
        <v>44669</v>
      </c>
      <c r="B146" s="18" t="n">
        <v>10219.68</v>
      </c>
      <c r="C146" s="18" t="n">
        <v>67.68</v>
      </c>
      <c r="D146" s="19" t="n">
        <f aca="false">IF(B145&lt;&gt;"",(B146-(B145+C146))/(B145+C146)*100,0)</f>
        <v>0</v>
      </c>
      <c r="E146" s="20" t="n">
        <f aca="false">1+D146/100</f>
        <v>1</v>
      </c>
      <c r="F146" s="21" t="n">
        <f aca="false">ROUNDUP((PRODUCT($E$8:E146)-1),4)</f>
        <v>0.6018</v>
      </c>
      <c r="G146" s="22" t="n">
        <f aca="false">((1+(ROUNDUP(F146*100,2))/100)^(365.25/(A146-$A$8+1))-1)</f>
        <v>2.44864713946588</v>
      </c>
      <c r="H146" s="26"/>
      <c r="I146" s="26"/>
      <c r="J146" s="26"/>
      <c r="K146" s="26"/>
      <c r="L146" s="26"/>
      <c r="M146" s="26"/>
      <c r="N146" s="26"/>
    </row>
    <row r="147" customFormat="false" ht="13.5" hidden="false" customHeight="true" outlineLevel="0" collapsed="false">
      <c r="A147" s="17" t="n">
        <v>44670</v>
      </c>
      <c r="B147" s="18" t="n">
        <v>10278.57</v>
      </c>
      <c r="C147" s="18" t="n">
        <v>0</v>
      </c>
      <c r="D147" s="19" t="n">
        <f aca="false">IF(B146&lt;&gt;"",(B147-(B146+C147))/(B146+C147)*100,0)</f>
        <v>0.576241134751767</v>
      </c>
      <c r="E147" s="20" t="n">
        <f aca="false">1+D147/100</f>
        <v>1.00576241134752</v>
      </c>
      <c r="F147" s="21" t="n">
        <f aca="false">ROUNDUP((PRODUCT($E$8:E147)-1),4)</f>
        <v>0.611</v>
      </c>
      <c r="G147" s="22" t="n">
        <f aca="false">((1+(ROUNDUP(F147*100,2))/100)^(365.25/(A147-$A$8+1))-1)</f>
        <v>2.46974431138995</v>
      </c>
      <c r="H147" s="26"/>
      <c r="I147" s="26"/>
      <c r="J147" s="26"/>
      <c r="K147" s="26"/>
      <c r="L147" s="26"/>
      <c r="M147" s="26"/>
      <c r="N147" s="26"/>
    </row>
    <row r="148" customFormat="false" ht="13.5" hidden="false" customHeight="true" outlineLevel="0" collapsed="false">
      <c r="A148" s="17" t="n">
        <v>44671</v>
      </c>
      <c r="B148" s="18" t="n">
        <v>10162.3</v>
      </c>
      <c r="C148" s="18" t="n">
        <v>0</v>
      </c>
      <c r="D148" s="19" t="n">
        <f aca="false">IF(B147&lt;&gt;"",(B148-(B147+C148))/(B147+C148)*100,0)</f>
        <v>-1.13118848244455</v>
      </c>
      <c r="E148" s="20" t="n">
        <f aca="false">1+D148/100</f>
        <v>0.988688115175555</v>
      </c>
      <c r="F148" s="21" t="n">
        <f aca="false">ROUNDUP((PRODUCT($E$8:E148)-1),4)</f>
        <v>0.5928</v>
      </c>
      <c r="G148" s="22" t="n">
        <f aca="false">((1+(ROUNDUP(F148*100,2))/100)^(365.25/(A148-$A$8+1))-1)</f>
        <v>2.33951697874389</v>
      </c>
      <c r="H148" s="26"/>
      <c r="I148" s="26"/>
      <c r="J148" s="26"/>
      <c r="K148" s="26"/>
      <c r="L148" s="26"/>
      <c r="M148" s="26"/>
      <c r="N148" s="26"/>
    </row>
    <row r="149" customFormat="false" ht="13.5" hidden="false" customHeight="true" outlineLevel="0" collapsed="false">
      <c r="A149" s="17" t="n">
        <v>44672</v>
      </c>
      <c r="B149" s="18" t="n">
        <v>10110.96</v>
      </c>
      <c r="C149" s="18" t="n">
        <v>0</v>
      </c>
      <c r="D149" s="19" t="n">
        <f aca="false">IF(B148&lt;&gt;"",(B149-(B148+C149))/(B148+C149)*100,0)</f>
        <v>-0.505200594353642</v>
      </c>
      <c r="E149" s="20" t="n">
        <f aca="false">1+D149/100</f>
        <v>0.994947994056464</v>
      </c>
      <c r="F149" s="21" t="n">
        <f aca="false">ROUNDUP((PRODUCT($E$8:E149)-1),4)</f>
        <v>0.5848</v>
      </c>
      <c r="G149" s="22" t="n">
        <f aca="false">((1+(ROUNDUP(F149*100,2))/100)^(365.25/(A149-$A$8+1))-1)</f>
        <v>2.26866891314499</v>
      </c>
      <c r="H149" s="26"/>
      <c r="I149" s="26"/>
      <c r="J149" s="26"/>
      <c r="K149" s="26"/>
      <c r="L149" s="26"/>
      <c r="M149" s="26"/>
      <c r="N149" s="26"/>
    </row>
    <row r="150" customFormat="false" ht="13.5" hidden="false" customHeight="true" outlineLevel="0" collapsed="false">
      <c r="A150" s="17" t="n">
        <v>44673</v>
      </c>
      <c r="B150" s="18" t="n">
        <v>9955.43</v>
      </c>
      <c r="C150" s="18" t="n">
        <v>0</v>
      </c>
      <c r="D150" s="19" t="n">
        <f aca="false">IF(B149&lt;&gt;"",(B150-(B149+C150))/(B149+C150)*100,0)</f>
        <v>-1.53823178016725</v>
      </c>
      <c r="E150" s="20" t="n">
        <f aca="false">1+D150/100</f>
        <v>0.984617682198327</v>
      </c>
      <c r="F150" s="21" t="n">
        <f aca="false">ROUNDUP((PRODUCT($E$8:E150)-1),4)</f>
        <v>0.5604</v>
      </c>
      <c r="G150" s="22" t="n">
        <f aca="false">((1+(ROUNDUP(F150*100,2))/100)^(365.25/(A150-$A$8+1))-1)</f>
        <v>2.11574876360231</v>
      </c>
      <c r="H150" s="26"/>
      <c r="I150" s="26"/>
      <c r="J150" s="26"/>
      <c r="K150" s="26"/>
      <c r="L150" s="26"/>
      <c r="M150" s="26"/>
      <c r="N150" s="26"/>
    </row>
    <row r="151" customFormat="false" ht="13.5" hidden="false" customHeight="true" outlineLevel="0" collapsed="false">
      <c r="A151" s="17" t="n">
        <v>44674</v>
      </c>
      <c r="B151" s="18" t="n">
        <v>10219.15</v>
      </c>
      <c r="C151" s="18" t="n">
        <v>0</v>
      </c>
      <c r="D151" s="19" t="n">
        <f aca="false">IF(B150&lt;&gt;"",(B151-(B150+C151))/(B150+C151)*100,0)</f>
        <v>2.64900662251657</v>
      </c>
      <c r="E151" s="20" t="n">
        <f aca="false">1+D151/100</f>
        <v>1.02649006622517</v>
      </c>
      <c r="F151" s="21" t="n">
        <f aca="false">ROUNDUP((PRODUCT($E$8:E151)-1),4)</f>
        <v>0.6017</v>
      </c>
      <c r="G151" s="22" t="n">
        <f aca="false">((1+(ROUNDUP(F151*100,2))/100)^(365.25/(A151-$A$8+1))-1)</f>
        <v>2.30302322667613</v>
      </c>
      <c r="H151" s="26"/>
      <c r="I151" s="26"/>
      <c r="J151" s="26"/>
      <c r="K151" s="26"/>
      <c r="L151" s="26"/>
      <c r="M151" s="26"/>
      <c r="N151" s="26"/>
    </row>
    <row r="152" customFormat="false" ht="13.5" hidden="false" customHeight="true" outlineLevel="0" collapsed="false">
      <c r="A152" s="17" t="n">
        <v>44675</v>
      </c>
      <c r="B152" s="18" t="n">
        <v>10219.15</v>
      </c>
      <c r="C152" s="18" t="n">
        <v>0</v>
      </c>
      <c r="D152" s="19" t="n">
        <f aca="false">IF(B151&lt;&gt;"",(B152-(B151+C152))/(B151+C152)*100,0)</f>
        <v>0</v>
      </c>
      <c r="E152" s="20" t="n">
        <f aca="false">1+D152/100</f>
        <v>1</v>
      </c>
      <c r="F152" s="21" t="n">
        <f aca="false">ROUNDUP((PRODUCT($E$8:E152)-1),4)</f>
        <v>0.6017</v>
      </c>
      <c r="G152" s="22" t="n">
        <f aca="false">((1+(ROUNDUP(F152*100,2))/100)^(365.25/(A152-$A$8+1))-1)</f>
        <v>2.27591727905646</v>
      </c>
      <c r="H152" s="26"/>
      <c r="I152" s="26"/>
      <c r="J152" s="26"/>
      <c r="K152" s="26"/>
      <c r="L152" s="26"/>
      <c r="M152" s="26"/>
      <c r="N152" s="26"/>
    </row>
    <row r="153" customFormat="false" ht="13.5" hidden="false" customHeight="true" outlineLevel="0" collapsed="false">
      <c r="A153" s="17" t="n">
        <v>44676</v>
      </c>
      <c r="B153" s="18" t="n">
        <v>9833.2</v>
      </c>
      <c r="C153" s="18" t="n">
        <v>0</v>
      </c>
      <c r="D153" s="19" t="n">
        <f aca="false">IF(B152&lt;&gt;"",(B153-(B152+C153))/(B152+C153)*100,0)</f>
        <v>-3.77673289852877</v>
      </c>
      <c r="E153" s="20" t="n">
        <f aca="false">1+D153/100</f>
        <v>0.962232671014712</v>
      </c>
      <c r="F153" s="21" t="n">
        <f aca="false">ROUNDUP((PRODUCT($E$8:E153)-1),4)</f>
        <v>0.5412</v>
      </c>
      <c r="G153" s="22" t="n">
        <f aca="false">((1+(ROUNDUP(F153*100,2))/100)^(365.25/(A153-$A$8+1))-1)</f>
        <v>1.95099978067939</v>
      </c>
      <c r="H153" s="26"/>
      <c r="I153" s="26"/>
      <c r="J153" s="26"/>
      <c r="K153" s="26"/>
      <c r="L153" s="26"/>
      <c r="M153" s="26"/>
      <c r="N153" s="26"/>
    </row>
    <row r="154" customFormat="false" ht="13.5" hidden="false" customHeight="true" outlineLevel="0" collapsed="false">
      <c r="A154" s="17" t="n">
        <v>44677</v>
      </c>
      <c r="B154" s="18" t="n">
        <v>9901.4</v>
      </c>
      <c r="C154" s="18" t="n">
        <v>0</v>
      </c>
      <c r="D154" s="19" t="n">
        <f aca="false">IF(B153&lt;&gt;"",(B154-(B153+C154))/(B153+C154)*100,0)</f>
        <v>0.693568726355619</v>
      </c>
      <c r="E154" s="20" t="n">
        <f aca="false">1+D154/100</f>
        <v>1.00693568726356</v>
      </c>
      <c r="F154" s="21" t="n">
        <f aca="false">ROUNDUP((PRODUCT($E$8:E154)-1),4)</f>
        <v>0.5519</v>
      </c>
      <c r="G154" s="22" t="n">
        <f aca="false">((1+(ROUNDUP(F154*100,2))/100)^(365.25/(A154-$A$8+1))-1)</f>
        <v>1.98014880027344</v>
      </c>
      <c r="H154" s="26"/>
      <c r="I154" s="26"/>
      <c r="J154" s="26"/>
      <c r="K154" s="26"/>
      <c r="L154" s="26"/>
      <c r="M154" s="26"/>
      <c r="N154" s="26"/>
    </row>
    <row r="155" customFormat="false" ht="13.5" hidden="false" customHeight="true" outlineLevel="0" collapsed="false">
      <c r="A155" s="17" t="n">
        <v>44678</v>
      </c>
      <c r="B155" s="18" t="n">
        <v>9901.4</v>
      </c>
      <c r="C155" s="18" t="n">
        <v>0</v>
      </c>
      <c r="D155" s="19" t="n">
        <f aca="false">IF(B154&lt;&gt;"",(B155-(B154+C155))/(B154+C155)*100,0)</f>
        <v>0</v>
      </c>
      <c r="E155" s="20" t="n">
        <f aca="false">1+D155/100</f>
        <v>1</v>
      </c>
      <c r="F155" s="21" t="n">
        <f aca="false">ROUNDUP((PRODUCT($E$8:E155)-1),4)</f>
        <v>0.5519</v>
      </c>
      <c r="G155" s="22" t="n">
        <f aca="false">((1+(ROUNDUP(F155*100,2))/100)^(365.25/(A155-$A$8+1))-1)</f>
        <v>1.95824159104032</v>
      </c>
      <c r="H155" s="26"/>
      <c r="I155" s="26"/>
      <c r="J155" s="26"/>
      <c r="K155" s="26"/>
      <c r="L155" s="26"/>
      <c r="M155" s="26"/>
      <c r="N155" s="26"/>
    </row>
    <row r="156" customFormat="false" ht="13.5" hidden="false" customHeight="true" outlineLevel="0" collapsed="false">
      <c r="A156" s="17" t="n">
        <v>44679</v>
      </c>
      <c r="B156" s="18" t="n">
        <v>10088.95</v>
      </c>
      <c r="C156" s="18" t="n">
        <v>0</v>
      </c>
      <c r="D156" s="19" t="n">
        <f aca="false">IF(B155&lt;&gt;"",(B156-(B155+C156))/(B155+C156)*100,0)</f>
        <v>1.89417658108955</v>
      </c>
      <c r="E156" s="20" t="n">
        <f aca="false">1+D156/100</f>
        <v>1.0189417658109</v>
      </c>
      <c r="F156" s="21" t="n">
        <f aca="false">ROUNDUP((PRODUCT($E$8:E156)-1),4)</f>
        <v>0.5813</v>
      </c>
      <c r="G156" s="22" t="n">
        <f aca="false">((1+(ROUNDUP(F156*100,2))/100)^(365.25/(A156-$A$8+1))-1)</f>
        <v>2.07504940018052</v>
      </c>
      <c r="H156" s="26"/>
      <c r="I156" s="26"/>
      <c r="J156" s="26"/>
      <c r="K156" s="26"/>
      <c r="L156" s="26"/>
      <c r="M156" s="26"/>
      <c r="N156" s="26"/>
    </row>
    <row r="157" customFormat="false" ht="13.5" hidden="false" customHeight="true" outlineLevel="0" collapsed="false">
      <c r="A157" s="17" t="n">
        <v>44680</v>
      </c>
      <c r="B157" s="18" t="n">
        <v>10233.1</v>
      </c>
      <c r="C157" s="18" t="n">
        <v>0</v>
      </c>
      <c r="D157" s="19" t="n">
        <f aca="false">IF(B156&lt;&gt;"",(B157-(B156+C157))/(B156+C157)*100,0)</f>
        <v>1.42879090490088</v>
      </c>
      <c r="E157" s="20" t="n">
        <f aca="false">1+D157/100</f>
        <v>1.01428790904901</v>
      </c>
      <c r="F157" s="21" t="n">
        <f aca="false">ROUNDUP((PRODUCT($E$8:E157)-1),4)</f>
        <v>0.6039</v>
      </c>
      <c r="G157" s="22" t="n">
        <f aca="false">((1+(ROUNDUP(F157*100,2))/100)^(365.25/(A157-$A$8+1))-1)</f>
        <v>2.15941513871731</v>
      </c>
      <c r="H157" s="26"/>
      <c r="I157" s="26"/>
      <c r="J157" s="26"/>
      <c r="K157" s="26"/>
      <c r="L157" s="26"/>
      <c r="M157" s="26"/>
      <c r="N157" s="26"/>
    </row>
    <row r="158" customFormat="false" ht="13.5" hidden="false" customHeight="true" outlineLevel="0" collapsed="false">
      <c r="A158" s="17" t="n">
        <v>44681</v>
      </c>
      <c r="B158" s="18" t="n">
        <v>10233.1</v>
      </c>
      <c r="C158" s="18" t="n">
        <v>0</v>
      </c>
      <c r="D158" s="19" t="n">
        <f aca="false">IF(B157&lt;&gt;"",(B158-(B157+C158))/(B157+C158)*100,0)</f>
        <v>0</v>
      </c>
      <c r="E158" s="20" t="n">
        <f aca="false">1+D158/100</f>
        <v>1</v>
      </c>
      <c r="F158" s="21" t="n">
        <f aca="false">ROUNDUP((PRODUCT($E$8:E158)-1),4)</f>
        <v>0.6039</v>
      </c>
      <c r="G158" s="22" t="n">
        <f aca="false">((1+(ROUNDUP(F158*100,2))/100)^(365.25/(A158-$A$8+1))-1)</f>
        <v>2.13543672721471</v>
      </c>
      <c r="H158" s="26"/>
      <c r="I158" s="26"/>
      <c r="J158" s="26"/>
      <c r="K158" s="26"/>
      <c r="L158" s="26"/>
      <c r="M158" s="26"/>
      <c r="N158" s="26"/>
    </row>
    <row r="159" customFormat="false" ht="13.5" hidden="false" customHeight="true" outlineLevel="0" collapsed="false">
      <c r="A159" s="17" t="n">
        <v>44682</v>
      </c>
      <c r="B159" s="18" t="n">
        <v>10233.1</v>
      </c>
      <c r="C159" s="18" t="n">
        <v>0</v>
      </c>
      <c r="D159" s="19" t="n">
        <f aca="false">IF(B158&lt;&gt;"",(B159-(B158+C159))/(B158+C159)*100,0)</f>
        <v>0</v>
      </c>
      <c r="E159" s="20" t="n">
        <f aca="false">1+D159/100</f>
        <v>1</v>
      </c>
      <c r="F159" s="21" t="n">
        <f aca="false">ROUNDUP((PRODUCT($E$8:E159)-1),4)</f>
        <v>0.6039</v>
      </c>
      <c r="G159" s="22" t="n">
        <f aca="false">((1+(ROUNDUP(F159*100,2))/100)^(365.25/(A159-$A$8+1))-1)</f>
        <v>2.11195223541736</v>
      </c>
      <c r="H159" s="26"/>
      <c r="I159" s="26"/>
      <c r="J159" s="26"/>
      <c r="K159" s="26"/>
      <c r="L159" s="26"/>
      <c r="M159" s="26"/>
      <c r="N159" s="26"/>
    </row>
    <row r="160" customFormat="false" ht="13.5" hidden="false" customHeight="true" outlineLevel="0" collapsed="false">
      <c r="A160" s="17" t="n">
        <v>44683</v>
      </c>
      <c r="B160" s="18" t="n">
        <v>10233.1</v>
      </c>
      <c r="C160" s="18" t="n">
        <v>0</v>
      </c>
      <c r="D160" s="19" t="n">
        <f aca="false">IF(B159&lt;&gt;"",(B160-(B159+C160))/(B159+C160)*100,0)</f>
        <v>0</v>
      </c>
      <c r="E160" s="20" t="n">
        <f aca="false">1+D160/100</f>
        <v>1</v>
      </c>
      <c r="F160" s="21" t="n">
        <f aca="false">ROUNDUP((PRODUCT($E$8:E160)-1),4)</f>
        <v>0.6039</v>
      </c>
      <c r="G160" s="22" t="n">
        <f aca="false">((1+(ROUNDUP(F160*100,2))/100)^(365.25/(A160-$A$8+1))-1)</f>
        <v>2.08894720147445</v>
      </c>
      <c r="H160" s="26"/>
      <c r="I160" s="26"/>
      <c r="J160" s="26"/>
      <c r="K160" s="26"/>
      <c r="L160" s="26"/>
      <c r="M160" s="26"/>
      <c r="N160" s="26"/>
    </row>
    <row r="161" customFormat="false" ht="13.5" hidden="false" customHeight="true" outlineLevel="0" collapsed="false">
      <c r="A161" s="17" t="n">
        <v>44684</v>
      </c>
      <c r="B161" s="18" t="n">
        <v>10715.1</v>
      </c>
      <c r="C161" s="18" t="n">
        <v>649.4</v>
      </c>
      <c r="D161" s="19" t="n">
        <f aca="false">IF(B160&lt;&gt;"",(B161-(B160+C161))/(B160+C161)*100,0)</f>
        <v>-1.53824948311507</v>
      </c>
      <c r="E161" s="20" t="n">
        <f aca="false">1+D161/100</f>
        <v>0.984617505168849</v>
      </c>
      <c r="F161" s="21" t="n">
        <f aca="false">ROUNDUP((PRODUCT($E$8:E161)-1),4)</f>
        <v>0.5792</v>
      </c>
      <c r="G161" s="22" t="n">
        <f aca="false">((1+(ROUNDUP(F161*100,2))/100)^(365.25/(A161-$A$8+1))-1)</f>
        <v>1.95558817269656</v>
      </c>
      <c r="H161" s="26"/>
      <c r="I161" s="26"/>
      <c r="J161" s="26"/>
      <c r="K161" s="26"/>
      <c r="L161" s="26"/>
      <c r="M161" s="26"/>
      <c r="N161" s="26"/>
    </row>
    <row r="162" customFormat="false" ht="13.5" hidden="false" customHeight="true" outlineLevel="0" collapsed="false">
      <c r="A162" s="17" t="n">
        <v>44685</v>
      </c>
      <c r="B162" s="18" t="n">
        <v>10586.4</v>
      </c>
      <c r="C162" s="18" t="n">
        <v>0</v>
      </c>
      <c r="D162" s="19" t="n">
        <f aca="false">IF(B161&lt;&gt;"",(B162-(B161+C162))/(B161+C162)*100,0)</f>
        <v>-1.20110871573761</v>
      </c>
      <c r="E162" s="20" t="n">
        <f aca="false">1+D162/100</f>
        <v>0.987988912842624</v>
      </c>
      <c r="F162" s="21" t="n">
        <f aca="false">ROUNDUP((PRODUCT($E$8:E162)-1),4)</f>
        <v>0.5603</v>
      </c>
      <c r="G162" s="22" t="n">
        <f aca="false">((1+(ROUNDUP(F162*100,2))/100)^(365.25/(A162-$A$8+1))-1)</f>
        <v>1.85289349584393</v>
      </c>
      <c r="H162" s="26"/>
      <c r="I162" s="26"/>
      <c r="J162" s="26"/>
      <c r="K162" s="26"/>
      <c r="L162" s="26"/>
      <c r="M162" s="26"/>
      <c r="N162" s="26"/>
    </row>
    <row r="163" customFormat="false" ht="13.5" hidden="false" customHeight="true" outlineLevel="0" collapsed="false">
      <c r="A163" s="17" t="n">
        <v>44686</v>
      </c>
      <c r="B163" s="18" t="n">
        <v>10475.85</v>
      </c>
      <c r="C163" s="18" t="n">
        <v>0</v>
      </c>
      <c r="D163" s="19" t="n">
        <f aca="false">IF(B162&lt;&gt;"",(B163-(B162+C163))/(B162+C163)*100,0)</f>
        <v>-1.04426433915211</v>
      </c>
      <c r="E163" s="20" t="n">
        <f aca="false">1+D163/100</f>
        <v>0.989557356608479</v>
      </c>
      <c r="F163" s="21" t="n">
        <f aca="false">ROUNDUP((PRODUCT($E$8:E163)-1),4)</f>
        <v>0.544</v>
      </c>
      <c r="G163" s="22" t="n">
        <f aca="false">((1+(ROUNDUP(F163*100,2))/100)^(365.25/(A163-$A$8+1))-1)</f>
        <v>1.76495852339426</v>
      </c>
      <c r="H163" s="26"/>
      <c r="I163" s="26"/>
      <c r="J163" s="26"/>
      <c r="K163" s="26"/>
      <c r="L163" s="26"/>
      <c r="M163" s="26"/>
      <c r="N163" s="26"/>
    </row>
    <row r="164" customFormat="false" ht="13.5" hidden="false" customHeight="true" outlineLevel="0" collapsed="false">
      <c r="A164" s="17" t="n">
        <v>44687</v>
      </c>
      <c r="B164" s="18" t="n">
        <v>10210.2</v>
      </c>
      <c r="C164" s="18" t="n">
        <v>0</v>
      </c>
      <c r="D164" s="19" t="n">
        <f aca="false">IF(B163&lt;&gt;"",(B164-(B163+C164))/(B163+C164)*100,0)</f>
        <v>-2.53583241455347</v>
      </c>
      <c r="E164" s="20" t="n">
        <f aca="false">1+D164/100</f>
        <v>0.974641675854465</v>
      </c>
      <c r="F164" s="21" t="n">
        <f aca="false">ROUNDUP((PRODUCT($E$8:E164)-1),4)</f>
        <v>0.5048</v>
      </c>
      <c r="G164" s="22" t="n">
        <f aca="false">((1+(ROUNDUP(F164*100,2))/100)^(365.25/(A164-$A$8+1))-1)</f>
        <v>1.58757244668955</v>
      </c>
      <c r="H164" s="26"/>
      <c r="I164" s="26"/>
      <c r="J164" s="26"/>
      <c r="K164" s="26"/>
      <c r="L164" s="26"/>
      <c r="M164" s="26"/>
      <c r="N164" s="26"/>
    </row>
    <row r="165" customFormat="false" ht="13.5" hidden="false" customHeight="true" outlineLevel="0" collapsed="false">
      <c r="A165" s="17" t="n">
        <v>44688</v>
      </c>
      <c r="B165" s="18" t="n">
        <v>10210.2</v>
      </c>
      <c r="C165" s="18" t="n">
        <v>0</v>
      </c>
      <c r="D165" s="19" t="n">
        <f aca="false">IF(B164&lt;&gt;"",(B165-(B164+C165))/(B164+C165)*100,0)</f>
        <v>0</v>
      </c>
      <c r="E165" s="20" t="n">
        <f aca="false">1+D165/100</f>
        <v>1</v>
      </c>
      <c r="F165" s="21" t="n">
        <f aca="false">ROUNDUP((PRODUCT($E$8:E165)-1),4)</f>
        <v>0.5048</v>
      </c>
      <c r="G165" s="22" t="n">
        <f aca="false">((1+(ROUNDUP(F165*100,2))/100)^(365.25/(A165-$A$8+1))-1)</f>
        <v>1.57204921404918</v>
      </c>
      <c r="H165" s="26"/>
      <c r="I165" s="26"/>
      <c r="J165" s="26"/>
      <c r="K165" s="26"/>
      <c r="L165" s="26"/>
      <c r="M165" s="26"/>
      <c r="N165" s="26"/>
    </row>
    <row r="166" customFormat="false" ht="13.5" hidden="false" customHeight="true" outlineLevel="0" collapsed="false">
      <c r="A166" s="17" t="n">
        <v>44689</v>
      </c>
      <c r="B166" s="18" t="n">
        <v>10519.6</v>
      </c>
      <c r="C166" s="18" t="n">
        <v>0</v>
      </c>
      <c r="D166" s="19" t="n">
        <f aca="false">IF(B165&lt;&gt;"",(B166-(B165+C166))/(B165+C166)*100,0)</f>
        <v>3.03030303030303</v>
      </c>
      <c r="E166" s="20" t="n">
        <f aca="false">1+D166/100</f>
        <v>1.03030303030303</v>
      </c>
      <c r="F166" s="21" t="n">
        <f aca="false">ROUNDUP((PRODUCT($E$8:E166)-1),4)</f>
        <v>0.5504</v>
      </c>
      <c r="G166" s="22" t="n">
        <f aca="false">((1+(ROUNDUP(F166*100,2))/100)^(365.25/(A166-$A$8+1))-1)</f>
        <v>1.73830396681748</v>
      </c>
      <c r="H166" s="26"/>
      <c r="I166" s="26"/>
      <c r="J166" s="26"/>
      <c r="K166" s="26"/>
      <c r="L166" s="26"/>
      <c r="M166" s="26"/>
      <c r="N166" s="26"/>
    </row>
    <row r="167" customFormat="false" ht="13.5" hidden="false" customHeight="true" outlineLevel="0" collapsed="false">
      <c r="A167" s="17" t="n">
        <v>44690</v>
      </c>
      <c r="B167" s="18" t="n">
        <v>10327.5</v>
      </c>
      <c r="C167" s="18" t="n">
        <v>0</v>
      </c>
      <c r="D167" s="19" t="n">
        <f aca="false">IF(B166&lt;&gt;"",(B167-(B166+C167))/(B166+C167)*100,0)</f>
        <v>-1.82611506140918</v>
      </c>
      <c r="E167" s="20" t="n">
        <f aca="false">1+D167/100</f>
        <v>0.981738849385908</v>
      </c>
      <c r="F167" s="21" t="n">
        <f aca="false">ROUNDUP((PRODUCT($E$8:E167)-1),4)</f>
        <v>0.5221</v>
      </c>
      <c r="G167" s="22" t="n">
        <f aca="false">((1+(ROUNDUP(F167*100,2))/100)^(365.25/(A167-$A$8+1))-1)</f>
        <v>1.60905710945184</v>
      </c>
      <c r="H167" s="26"/>
      <c r="I167" s="26"/>
      <c r="J167" s="26"/>
      <c r="K167" s="26"/>
      <c r="L167" s="26"/>
      <c r="M167" s="26"/>
      <c r="N167" s="26"/>
    </row>
    <row r="168" customFormat="false" ht="13.5" hidden="false" customHeight="true" outlineLevel="0" collapsed="false">
      <c r="A168" s="17" t="n">
        <v>44691</v>
      </c>
      <c r="B168" s="18" t="n">
        <v>10361.5</v>
      </c>
      <c r="C168" s="18" t="n">
        <v>0</v>
      </c>
      <c r="D168" s="19" t="n">
        <f aca="false">IF(B167&lt;&gt;"",(B168-(B167+C168))/(B167+C168)*100,0)</f>
        <v>0.329218106995885</v>
      </c>
      <c r="E168" s="20" t="n">
        <f aca="false">1+D168/100</f>
        <v>1.00329218106996</v>
      </c>
      <c r="F168" s="21" t="n">
        <f aca="false">ROUNDUP((PRODUCT($E$8:E168)-1),4)</f>
        <v>0.5271</v>
      </c>
      <c r="G168" s="22" t="n">
        <f aca="false">((1+(ROUNDUP(F168*100,2))/100)^(365.25/(A168-$A$8+1))-1)</f>
        <v>1.61293090519069</v>
      </c>
      <c r="H168" s="26"/>
      <c r="I168" s="26"/>
      <c r="J168" s="26"/>
      <c r="K168" s="26"/>
      <c r="L168" s="26"/>
      <c r="M168" s="26"/>
      <c r="N168" s="26"/>
    </row>
    <row r="169" customFormat="false" ht="13.5" hidden="false" customHeight="true" outlineLevel="0" collapsed="false">
      <c r="A169" s="17" t="n">
        <v>44692</v>
      </c>
      <c r="B169" s="18" t="n">
        <v>10604.6</v>
      </c>
      <c r="C169" s="18" t="n">
        <v>0</v>
      </c>
      <c r="D169" s="19" t="n">
        <f aca="false">IF(B168&lt;&gt;"",(B169-(B168+C169))/(B168+C169)*100,0)</f>
        <v>2.34618539786711</v>
      </c>
      <c r="E169" s="20" t="n">
        <f aca="false">1+D169/100</f>
        <v>1.02346185397867</v>
      </c>
      <c r="F169" s="21" t="n">
        <f aca="false">ROUNDUP((PRODUCT($E$8:E169)-1),4)</f>
        <v>0.5629</v>
      </c>
      <c r="G169" s="22" t="n">
        <f aca="false">((1+(ROUNDUP(F169*100,2))/100)^(365.25/(A169-$A$8+1))-1)</f>
        <v>1.7367996758108</v>
      </c>
      <c r="H169" s="26"/>
      <c r="I169" s="26"/>
      <c r="J169" s="26"/>
      <c r="K169" s="26"/>
      <c r="L169" s="26"/>
      <c r="M169" s="26"/>
      <c r="N169" s="26"/>
    </row>
    <row r="170" customFormat="false" ht="13.5" hidden="false" customHeight="true" outlineLevel="0" collapsed="false">
      <c r="A170" s="17" t="n">
        <v>44693</v>
      </c>
      <c r="B170" s="18" t="n">
        <v>10409.1</v>
      </c>
      <c r="C170" s="18" t="n">
        <v>0</v>
      </c>
      <c r="D170" s="19" t="n">
        <f aca="false">IF(B169&lt;&gt;"",(B170-(B169+C170))/(B169+C170)*100,0)</f>
        <v>-1.84353959602437</v>
      </c>
      <c r="E170" s="20" t="n">
        <f aca="false">1+D170/100</f>
        <v>0.981564604039756</v>
      </c>
      <c r="F170" s="21" t="n">
        <f aca="false">ROUNDUP((PRODUCT($E$8:E170)-1),4)</f>
        <v>0.5341</v>
      </c>
      <c r="G170" s="22" t="n">
        <f aca="false">((1+(ROUNDUP(F170*100,2))/100)^(365.25/(A170-$A$8+1))-1)</f>
        <v>1.60891811023814</v>
      </c>
      <c r="H170" s="26"/>
      <c r="I170" s="26"/>
      <c r="J170" s="26"/>
      <c r="K170" s="26"/>
      <c r="L170" s="26"/>
      <c r="M170" s="26"/>
      <c r="N170" s="26"/>
    </row>
    <row r="171" customFormat="false" ht="13.5" hidden="false" customHeight="true" outlineLevel="0" collapsed="false">
      <c r="A171" s="17" t="n">
        <v>44694</v>
      </c>
      <c r="B171" s="18" t="n">
        <v>10701.18</v>
      </c>
      <c r="C171" s="18" t="n">
        <v>62.58</v>
      </c>
      <c r="D171" s="19" t="n">
        <f aca="false">IF(B170&lt;&gt;"",(B171-(B170+C171))/(B170+C171)*100,0)</f>
        <v>2.19162541254125</v>
      </c>
      <c r="E171" s="20" t="n">
        <f aca="false">1+D171/100</f>
        <v>1.02191625412541</v>
      </c>
      <c r="F171" s="21" t="n">
        <f aca="false">ROUNDUP((PRODUCT($E$8:E171)-1),4)</f>
        <v>0.5677</v>
      </c>
      <c r="G171" s="22" t="n">
        <f aca="false">((1+(ROUNDUP(F171*100,2))/100)^(365.25/(A171-$A$8+1))-1)</f>
        <v>1.72192905862318</v>
      </c>
      <c r="H171" s="26"/>
      <c r="I171" s="26"/>
      <c r="J171" s="26"/>
      <c r="K171" s="26"/>
      <c r="L171" s="26"/>
      <c r="M171" s="26"/>
      <c r="N171" s="26"/>
    </row>
    <row r="172" customFormat="false" ht="13.5" hidden="false" customHeight="true" outlineLevel="0" collapsed="false">
      <c r="A172" s="17" t="n">
        <v>44695</v>
      </c>
      <c r="B172" s="18" t="n">
        <v>10701.18</v>
      </c>
      <c r="C172" s="18" t="n">
        <v>0</v>
      </c>
      <c r="D172" s="19" t="n">
        <f aca="false">IF(B171&lt;&gt;"",(B172-(B171+C172))/(B171+C172)*100,0)</f>
        <v>0</v>
      </c>
      <c r="E172" s="20" t="n">
        <f aca="false">1+D172/100</f>
        <v>1</v>
      </c>
      <c r="F172" s="21" t="n">
        <f aca="false">ROUNDUP((PRODUCT($E$8:E172)-1),4)</f>
        <v>0.5677</v>
      </c>
      <c r="G172" s="22" t="n">
        <f aca="false">((1+(ROUNDUP(F172*100,2))/100)^(365.25/(A172-$A$8+1))-1)</f>
        <v>1.7054604220444</v>
      </c>
      <c r="H172" s="26"/>
      <c r="I172" s="26"/>
      <c r="J172" s="26"/>
      <c r="K172" s="26"/>
      <c r="L172" s="26"/>
      <c r="M172" s="26"/>
      <c r="N172" s="26"/>
    </row>
    <row r="173" customFormat="false" ht="13.5" hidden="false" customHeight="true" outlineLevel="0" collapsed="false">
      <c r="A173" s="17" t="n">
        <v>44696</v>
      </c>
      <c r="B173" s="18" t="n">
        <v>10701.18</v>
      </c>
      <c r="C173" s="18" t="n">
        <v>0</v>
      </c>
      <c r="D173" s="19" t="n">
        <f aca="false">IF(B172&lt;&gt;"",(B173-(B172+C173))/(B172+C173)*100,0)</f>
        <v>0</v>
      </c>
      <c r="E173" s="20" t="n">
        <f aca="false">1+D173/100</f>
        <v>1</v>
      </c>
      <c r="F173" s="21" t="n">
        <f aca="false">ROUNDUP((PRODUCT($E$8:E173)-1),4)</f>
        <v>0.5677</v>
      </c>
      <c r="G173" s="22" t="n">
        <f aca="false">((1+(ROUNDUP(F173*100,2))/100)^(365.25/(A173-$A$8+1))-1)</f>
        <v>1.68928805273881</v>
      </c>
      <c r="H173" s="26"/>
      <c r="I173" s="26"/>
      <c r="J173" s="26"/>
      <c r="K173" s="26"/>
      <c r="L173" s="26"/>
      <c r="M173" s="26"/>
      <c r="N173" s="26"/>
    </row>
    <row r="174" customFormat="false" ht="13.5" hidden="false" customHeight="true" outlineLevel="0" collapsed="false">
      <c r="A174" s="17" t="n">
        <v>44697</v>
      </c>
      <c r="B174" s="18" t="n">
        <v>10786.68</v>
      </c>
      <c r="C174" s="18" t="n">
        <v>0</v>
      </c>
      <c r="D174" s="19" t="n">
        <f aca="false">IF(B173&lt;&gt;"",(B174-(B173+C174))/(B173+C174)*100,0)</f>
        <v>0.798977309044423</v>
      </c>
      <c r="E174" s="20" t="n">
        <f aca="false">1+D174/100</f>
        <v>1.00798977309044</v>
      </c>
      <c r="F174" s="21" t="n">
        <f aca="false">ROUNDUP((PRODUCT($E$8:E174)-1),4)</f>
        <v>0.5803</v>
      </c>
      <c r="G174" s="22" t="n">
        <f aca="false">((1+(ROUNDUP(F174*100,2))/100)^(365.25/(A174-$A$8+1))-1)</f>
        <v>1.72062300104914</v>
      </c>
      <c r="H174" s="26"/>
      <c r="I174" s="26"/>
      <c r="J174" s="26"/>
      <c r="K174" s="26"/>
      <c r="L174" s="26"/>
      <c r="M174" s="26"/>
      <c r="N174" s="26"/>
    </row>
    <row r="175" customFormat="false" ht="13.5" hidden="false" customHeight="true" outlineLevel="0" collapsed="false">
      <c r="A175" s="17" t="n">
        <v>44698</v>
      </c>
      <c r="B175" s="18" t="n">
        <v>10879.02</v>
      </c>
      <c r="C175" s="18" t="n">
        <v>0</v>
      </c>
      <c r="D175" s="19" t="n">
        <f aca="false">IF(B174&lt;&gt;"",(B175-(B174+C175))/(B174+C175)*100,0)</f>
        <v>0.856055802155994</v>
      </c>
      <c r="E175" s="20" t="n">
        <f aca="false">1+D175/100</f>
        <v>1.00856055802156</v>
      </c>
      <c r="F175" s="21" t="n">
        <f aca="false">ROUNDUP((PRODUCT($E$8:E175)-1),4)</f>
        <v>0.5938</v>
      </c>
      <c r="G175" s="22" t="n">
        <f aca="false">((1+(ROUNDUP(F175*100,2))/100)^(365.25/(A175-$A$8+1))-1)</f>
        <v>1.75494427972304</v>
      </c>
      <c r="H175" s="26"/>
      <c r="I175" s="26"/>
      <c r="J175" s="26"/>
      <c r="K175" s="26"/>
      <c r="L175" s="26"/>
      <c r="M175" s="26"/>
      <c r="N175" s="26"/>
    </row>
    <row r="176" customFormat="false" ht="13.5" hidden="false" customHeight="true" outlineLevel="0" collapsed="false">
      <c r="A176" s="17" t="n">
        <v>44699</v>
      </c>
      <c r="B176" s="18" t="n">
        <v>10849.76</v>
      </c>
      <c r="C176" s="18" t="n">
        <v>63.08</v>
      </c>
      <c r="D176" s="19" t="n">
        <f aca="false">IF(B175&lt;&gt;"",(B176-(B175+C176))/(B175+C176)*100,0)</f>
        <v>-0.843896509810732</v>
      </c>
      <c r="E176" s="20" t="n">
        <f aca="false">1+D176/100</f>
        <v>0.991561034901893</v>
      </c>
      <c r="F176" s="21" t="n">
        <f aca="false">ROUNDUP((PRODUCT($E$8:E176)-1),4)</f>
        <v>0.5804</v>
      </c>
      <c r="G176" s="22" t="n">
        <f aca="false">((1+(ROUNDUP(F176*100,2))/100)^(365.25/(A176-$A$8+1))-1)</f>
        <v>1.68895636012829</v>
      </c>
      <c r="H176" s="26"/>
      <c r="I176" s="26"/>
      <c r="J176" s="26"/>
      <c r="K176" s="26"/>
      <c r="L176" s="26"/>
      <c r="M176" s="26"/>
      <c r="N176" s="26"/>
    </row>
    <row r="177" customFormat="false" ht="13.5" hidden="false" customHeight="true" outlineLevel="0" collapsed="false">
      <c r="A177" s="17" t="n">
        <v>44700</v>
      </c>
      <c r="B177" s="18" t="n">
        <v>10717.32</v>
      </c>
      <c r="C177" s="18" t="n">
        <v>0</v>
      </c>
      <c r="D177" s="19" t="n">
        <f aca="false">IF(B176&lt;&gt;"",(B177-(B176+C177))/(B176+C177)*100,0)</f>
        <v>-1.22067216233355</v>
      </c>
      <c r="E177" s="20" t="n">
        <f aca="false">1+D177/100</f>
        <v>0.987793278376664</v>
      </c>
      <c r="F177" s="21" t="n">
        <f aca="false">ROUNDUP((PRODUCT($E$8:E177)-1),4)</f>
        <v>0.5611</v>
      </c>
      <c r="G177" s="22" t="n">
        <f aca="false">((1+(ROUNDUP(F177*100,2))/100)^(365.25/(A177-$A$8+1))-1)</f>
        <v>1.60370393275356</v>
      </c>
      <c r="H177" s="26"/>
      <c r="I177" s="26"/>
      <c r="J177" s="26"/>
      <c r="K177" s="26"/>
      <c r="L177" s="26"/>
      <c r="M177" s="26"/>
      <c r="N177" s="26"/>
    </row>
    <row r="178" customFormat="false" ht="13.5" hidden="false" customHeight="true" outlineLevel="0" collapsed="false">
      <c r="A178" s="17" t="n">
        <v>44701</v>
      </c>
      <c r="B178" s="18" t="n">
        <v>10581.44</v>
      </c>
      <c r="C178" s="18" t="n">
        <v>0</v>
      </c>
      <c r="D178" s="19" t="n">
        <f aca="false">IF(B177&lt;&gt;"",(B178-(B177+C178))/(B177+C178)*100,0)</f>
        <v>-1.26785427700208</v>
      </c>
      <c r="E178" s="20" t="n">
        <f aca="false">1+D178/100</f>
        <v>0.987321457229979</v>
      </c>
      <c r="F178" s="21" t="n">
        <f aca="false">ROUNDUP((PRODUCT($E$8:E178)-1),4)</f>
        <v>0.5413</v>
      </c>
      <c r="G178" s="22" t="n">
        <f aca="false">((1+(ROUNDUP(F178*100,2))/100)^(365.25/(A178-$A$8+1))-1)</f>
        <v>1.51953514408172</v>
      </c>
      <c r="H178" s="26"/>
      <c r="I178" s="26"/>
      <c r="J178" s="26"/>
      <c r="K178" s="26"/>
      <c r="L178" s="26"/>
      <c r="M178" s="26"/>
      <c r="N178" s="26"/>
    </row>
    <row r="179" customFormat="false" ht="13.5" hidden="false" customHeight="true" outlineLevel="0" collapsed="false">
      <c r="A179" s="17" t="n">
        <v>44702</v>
      </c>
      <c r="B179" s="18" t="n">
        <v>10581.44</v>
      </c>
      <c r="C179" s="18" t="n">
        <v>0</v>
      </c>
      <c r="D179" s="19" t="n">
        <f aca="false">IF(B178&lt;&gt;"",(B179-(B178+C179))/(B178+C179)*100,0)</f>
        <v>0</v>
      </c>
      <c r="E179" s="20" t="n">
        <f aca="false">1+D179/100</f>
        <v>1</v>
      </c>
      <c r="F179" s="21" t="n">
        <f aca="false">ROUNDUP((PRODUCT($E$8:E179)-1),4)</f>
        <v>0.5413</v>
      </c>
      <c r="G179" s="22" t="n">
        <f aca="false">((1+(ROUNDUP(F179*100,2))/100)^(365.25/(A179-$A$8+1))-1)</f>
        <v>1.50603517374575</v>
      </c>
      <c r="H179" s="26"/>
      <c r="I179" s="26"/>
      <c r="J179" s="26"/>
      <c r="K179" s="26"/>
      <c r="L179" s="26"/>
      <c r="M179" s="26"/>
      <c r="N179" s="26"/>
    </row>
    <row r="180" customFormat="false" ht="13.5" hidden="false" customHeight="true" outlineLevel="0" collapsed="false">
      <c r="A180" s="17" t="n">
        <v>44703</v>
      </c>
      <c r="B180" s="18" t="n">
        <v>10581.44</v>
      </c>
      <c r="C180" s="18" t="n">
        <v>0</v>
      </c>
      <c r="D180" s="19" t="n">
        <f aca="false">IF(B179&lt;&gt;"",(B180-(B179+C180))/(B179+C180)*100,0)</f>
        <v>0</v>
      </c>
      <c r="E180" s="20" t="n">
        <f aca="false">1+D180/100</f>
        <v>1</v>
      </c>
      <c r="F180" s="21" t="n">
        <f aca="false">ROUNDUP((PRODUCT($E$8:E180)-1),4)</f>
        <v>0.5413</v>
      </c>
      <c r="G180" s="22" t="n">
        <f aca="false">((1+(ROUNDUP(F180*100,2))/100)^(365.25/(A180-$A$8+1))-1)</f>
        <v>1.49276235883382</v>
      </c>
      <c r="H180" s="26"/>
      <c r="I180" s="26"/>
      <c r="J180" s="26"/>
      <c r="K180" s="26"/>
      <c r="L180" s="26"/>
      <c r="M180" s="26"/>
      <c r="N180" s="26"/>
    </row>
    <row r="181" customFormat="false" ht="13.5" hidden="false" customHeight="true" outlineLevel="0" collapsed="false">
      <c r="A181" s="17" t="n">
        <v>44704</v>
      </c>
      <c r="B181" s="18" t="n">
        <v>10977.12</v>
      </c>
      <c r="C181" s="18" t="n">
        <v>0</v>
      </c>
      <c r="D181" s="19" t="n">
        <f aca="false">IF(B180&lt;&gt;"",(B181-(B180+C181))/(B180+C181)*100,0)</f>
        <v>3.73937762724165</v>
      </c>
      <c r="E181" s="20" t="n">
        <f aca="false">1+D181/100</f>
        <v>1.03739377627242</v>
      </c>
      <c r="F181" s="21" t="n">
        <f aca="false">ROUNDUP((PRODUCT($E$8:E181)-1),4)</f>
        <v>0.5989</v>
      </c>
      <c r="G181" s="22" t="n">
        <f aca="false">((1+(ROUNDUP(F181*100,2))/100)^(365.25/(A181-$A$8+1))-1)</f>
        <v>1.67823713391249</v>
      </c>
      <c r="H181" s="26"/>
      <c r="I181" s="26"/>
      <c r="J181" s="26"/>
      <c r="K181" s="26"/>
      <c r="L181" s="26"/>
      <c r="M181" s="26"/>
      <c r="N181" s="26"/>
    </row>
    <row r="182" customFormat="false" ht="13.5" hidden="false" customHeight="true" outlineLevel="0" collapsed="false">
      <c r="A182" s="17" t="n">
        <v>44705</v>
      </c>
      <c r="B182" s="18" t="n">
        <v>10869.76</v>
      </c>
      <c r="C182" s="18" t="n">
        <v>0</v>
      </c>
      <c r="D182" s="19" t="n">
        <f aca="false">IF(B181&lt;&gt;"",(B182-(B181+C182))/(B181+C182)*100,0)</f>
        <v>-0.978034311367634</v>
      </c>
      <c r="E182" s="20" t="n">
        <f aca="false">1+D182/100</f>
        <v>0.990219656886324</v>
      </c>
      <c r="F182" s="21" t="n">
        <f aca="false">ROUNDUP((PRODUCT($E$8:E182)-1),4)</f>
        <v>0.5833</v>
      </c>
      <c r="G182" s="22" t="n">
        <f aca="false">((1+(ROUNDUP(F182*100,2))/100)^(365.25/(A182-$A$8+1))-1)</f>
        <v>1.60925744904952</v>
      </c>
      <c r="H182" s="26"/>
      <c r="I182" s="26"/>
      <c r="J182" s="26"/>
      <c r="K182" s="26"/>
      <c r="L182" s="26"/>
      <c r="M182" s="26"/>
      <c r="N182" s="26"/>
    </row>
    <row r="183" customFormat="false" ht="13.5" hidden="false" customHeight="true" outlineLevel="0" collapsed="false">
      <c r="A183" s="17" t="n">
        <v>44706</v>
      </c>
      <c r="B183" s="18" t="n">
        <v>10868</v>
      </c>
      <c r="C183" s="18" t="n">
        <v>0</v>
      </c>
      <c r="D183" s="19" t="n">
        <f aca="false">IF(B182&lt;&gt;"",(B183-(B182+C183))/(B182+C183)*100,0)</f>
        <v>-0.0161917098445616</v>
      </c>
      <c r="E183" s="20" t="n">
        <f aca="false">1+D183/100</f>
        <v>0.999838082901554</v>
      </c>
      <c r="F183" s="21" t="n">
        <f aca="false">ROUNDUP((PRODUCT($E$8:E183)-1),4)</f>
        <v>0.583</v>
      </c>
      <c r="G183" s="22" t="n">
        <f aca="false">((1+(ROUNDUP(F183*100,2))/100)^(365.25/(A183-$A$8+1))-1)</f>
        <v>1.59405732443607</v>
      </c>
      <c r="H183" s="26"/>
      <c r="I183" s="26"/>
      <c r="J183" s="26"/>
      <c r="K183" s="26"/>
      <c r="L183" s="26"/>
      <c r="M183" s="26"/>
      <c r="N183" s="26"/>
    </row>
    <row r="184" customFormat="false" ht="13.5" hidden="false" customHeight="true" outlineLevel="0" collapsed="false">
      <c r="A184" s="17" t="n">
        <v>44707</v>
      </c>
      <c r="B184" s="18" t="n">
        <v>11179.52</v>
      </c>
      <c r="C184" s="18" t="n">
        <v>0</v>
      </c>
      <c r="D184" s="19" t="n">
        <f aca="false">IF(B183&lt;&gt;"",(B184-(B183+C184))/(B183+C184)*100,0)</f>
        <v>2.86639676113361</v>
      </c>
      <c r="E184" s="20" t="n">
        <f aca="false">1+D184/100</f>
        <v>1.02866396761134</v>
      </c>
      <c r="F184" s="21" t="n">
        <f aca="false">ROUNDUP((PRODUCT($E$8:E184)-1),4)</f>
        <v>0.6284</v>
      </c>
      <c r="G184" s="22" t="n">
        <f aca="false">((1+(ROUNDUP(F184*100,2))/100)^(365.25/(A184-$A$8+1))-1)</f>
        <v>1.73515270960051</v>
      </c>
      <c r="H184" s="26"/>
      <c r="I184" s="26"/>
      <c r="J184" s="26"/>
      <c r="K184" s="26"/>
      <c r="L184" s="26"/>
      <c r="M184" s="26"/>
      <c r="N184" s="26"/>
    </row>
    <row r="185" customFormat="false" ht="13.5" hidden="false" customHeight="true" outlineLevel="0" collapsed="false">
      <c r="A185" s="17" t="n">
        <v>44708</v>
      </c>
      <c r="B185" s="18" t="n">
        <v>11327.36</v>
      </c>
      <c r="C185" s="18" t="n">
        <v>0</v>
      </c>
      <c r="D185" s="19" t="n">
        <f aca="false">IF(B184&lt;&gt;"",(B185-(B184+C185))/(B184+C185)*100,0)</f>
        <v>1.32241813602015</v>
      </c>
      <c r="E185" s="20" t="n">
        <f aca="false">1+D185/100</f>
        <v>1.0132241813602</v>
      </c>
      <c r="F185" s="21" t="n">
        <f aca="false">ROUNDUP((PRODUCT($E$8:E185)-1),4)</f>
        <v>0.6499</v>
      </c>
      <c r="G185" s="22" t="n">
        <f aca="false">((1+(ROUNDUP(F185*100,2))/100)^(365.25/(A185-$A$8+1))-1)</f>
        <v>1.79393122523341</v>
      </c>
      <c r="H185" s="26"/>
      <c r="I185" s="26"/>
      <c r="J185" s="26"/>
      <c r="K185" s="26"/>
      <c r="L185" s="26"/>
      <c r="M185" s="26"/>
      <c r="N185" s="26"/>
    </row>
    <row r="186" customFormat="false" ht="13.5" hidden="false" customHeight="true" outlineLevel="0" collapsed="false">
      <c r="A186" s="17" t="n">
        <v>44709</v>
      </c>
      <c r="B186" s="18" t="n">
        <v>11327.36</v>
      </c>
      <c r="C186" s="18" t="n">
        <v>0</v>
      </c>
      <c r="D186" s="19" t="n">
        <f aca="false">IF(B185&lt;&gt;"",(B186-(B185+C186))/(B185+C186)*100,0)</f>
        <v>0</v>
      </c>
      <c r="E186" s="20" t="n">
        <f aca="false">1+D186/100</f>
        <v>1</v>
      </c>
      <c r="F186" s="21" t="n">
        <f aca="false">ROUNDUP((PRODUCT($E$8:E186)-1),4)</f>
        <v>0.6499</v>
      </c>
      <c r="G186" s="22" t="n">
        <f aca="false">((1+(ROUNDUP(F186*100,2))/100)^(365.25/(A186-$A$8+1))-1)</f>
        <v>1.77794015942246</v>
      </c>
      <c r="H186" s="26"/>
      <c r="I186" s="26"/>
      <c r="J186" s="26"/>
      <c r="K186" s="26"/>
      <c r="L186" s="26"/>
      <c r="M186" s="26"/>
      <c r="N186" s="26"/>
    </row>
    <row r="187" customFormat="false" ht="13.5" hidden="false" customHeight="true" outlineLevel="0" collapsed="false">
      <c r="A187" s="17" t="n">
        <v>44710</v>
      </c>
      <c r="B187" s="18" t="n">
        <v>11327.36</v>
      </c>
      <c r="C187" s="18" t="n">
        <v>0</v>
      </c>
      <c r="D187" s="19" t="n">
        <f aca="false">IF(B186&lt;&gt;"",(B187-(B186+C187))/(B186+C187)*100,0)</f>
        <v>0</v>
      </c>
      <c r="E187" s="20" t="n">
        <f aca="false">1+D187/100</f>
        <v>1</v>
      </c>
      <c r="F187" s="21" t="n">
        <f aca="false">ROUNDUP((PRODUCT($E$8:E187)-1),4)</f>
        <v>0.6499</v>
      </c>
      <c r="G187" s="22" t="n">
        <f aca="false">((1+(ROUNDUP(F187*100,2))/100)^(365.25/(A187-$A$8+1))-1)</f>
        <v>1.76221677913415</v>
      </c>
      <c r="H187" s="26"/>
      <c r="I187" s="26"/>
      <c r="J187" s="26"/>
      <c r="K187" s="26"/>
      <c r="L187" s="26"/>
      <c r="M187" s="26"/>
      <c r="N187" s="26"/>
    </row>
    <row r="188" customFormat="false" ht="13.5" hidden="false" customHeight="true" outlineLevel="0" collapsed="false">
      <c r="A188" s="17" t="n">
        <v>44711</v>
      </c>
      <c r="B188" s="18" t="n">
        <v>11600.16</v>
      </c>
      <c r="C188" s="18" t="n">
        <v>0</v>
      </c>
      <c r="D188" s="19" t="n">
        <f aca="false">IF(B187&lt;&gt;"",(B188-(B187+C188))/(B187+C188)*100,0)</f>
        <v>2.408328154133</v>
      </c>
      <c r="E188" s="20" t="n">
        <f aca="false">1+D188/100</f>
        <v>1.02408328154133</v>
      </c>
      <c r="F188" s="21" t="n">
        <f aca="false">ROUNDUP((PRODUCT($E$8:E188)-1),4)</f>
        <v>0.6896</v>
      </c>
      <c r="G188" s="22" t="n">
        <f aca="false">((1+(ROUNDUP(F188*100,2))/100)^(365.25/(A188-$A$8+1))-1)</f>
        <v>1.88176023387179</v>
      </c>
      <c r="H188" s="26"/>
      <c r="I188" s="26"/>
      <c r="J188" s="26"/>
      <c r="K188" s="26"/>
      <c r="L188" s="26"/>
      <c r="M188" s="26"/>
      <c r="N188" s="26"/>
    </row>
    <row r="189" customFormat="false" ht="13.5" hidden="false" customHeight="true" outlineLevel="0" collapsed="false">
      <c r="A189" s="17" t="n">
        <v>44712</v>
      </c>
      <c r="B189" s="18" t="n">
        <v>11617.76</v>
      </c>
      <c r="C189" s="18" t="n">
        <v>0</v>
      </c>
      <c r="D189" s="19" t="n">
        <f aca="false">IF(B188&lt;&gt;"",(B189-(B188+C189))/(B188+C189)*100,0)</f>
        <v>0.151722045213173</v>
      </c>
      <c r="E189" s="20" t="n">
        <f aca="false">1+D189/100</f>
        <v>1.00151722045213</v>
      </c>
      <c r="F189" s="21" t="n">
        <f aca="false">ROUNDUP((PRODUCT($E$8:E189)-1),4)</f>
        <v>0.6922</v>
      </c>
      <c r="G189" s="22" t="n">
        <f aca="false">((1+(ROUNDUP(F189*100,2))/100)^(365.25/(A189-$A$8+1))-1)</f>
        <v>1.87390506484206</v>
      </c>
      <c r="H189" s="26"/>
      <c r="I189" s="26"/>
      <c r="J189" s="26"/>
      <c r="K189" s="26"/>
      <c r="L189" s="26"/>
      <c r="M189" s="26"/>
      <c r="N189" s="26"/>
    </row>
    <row r="190" customFormat="false" ht="13.5" hidden="false" customHeight="true" outlineLevel="0" collapsed="false">
      <c r="A190" s="17" t="n">
        <v>44713</v>
      </c>
      <c r="B190" s="18" t="n">
        <v>11408.32</v>
      </c>
      <c r="C190" s="18" t="n">
        <v>0</v>
      </c>
      <c r="D190" s="19" t="n">
        <f aca="false">IF(B189&lt;&gt;"",(B190-(B189+C190))/(B189+C190)*100,0)</f>
        <v>-1.80275715800637</v>
      </c>
      <c r="E190" s="20" t="n">
        <f aca="false">1+D190/100</f>
        <v>0.981972428419936</v>
      </c>
      <c r="F190" s="21" t="n">
        <f aca="false">ROUNDUP((PRODUCT($E$8:E190)-1),4)</f>
        <v>0.6617</v>
      </c>
      <c r="G190" s="22" t="n">
        <f aca="false">((1+(ROUNDUP(F190*100,2))/100)^(365.25/(A190-$A$8+1))-1)</f>
        <v>1.75550583841208</v>
      </c>
      <c r="H190" s="26"/>
      <c r="I190" s="26"/>
      <c r="J190" s="26"/>
      <c r="K190" s="26"/>
      <c r="L190" s="26"/>
      <c r="M190" s="26"/>
      <c r="N190" s="26"/>
    </row>
    <row r="191" customFormat="false" ht="13.5" hidden="false" customHeight="true" outlineLevel="0" collapsed="false">
      <c r="A191" s="17" t="n">
        <v>44714</v>
      </c>
      <c r="B191" s="18" t="n">
        <v>11441.76</v>
      </c>
      <c r="C191" s="18" t="n">
        <v>0</v>
      </c>
      <c r="D191" s="19" t="n">
        <f aca="false">IF(B190&lt;&gt;"",(B191-(B190+C191))/(B190+C191)*100,0)</f>
        <v>0.293119407590254</v>
      </c>
      <c r="E191" s="20" t="n">
        <f aca="false">1+D191/100</f>
        <v>1.0029311940759</v>
      </c>
      <c r="F191" s="21" t="n">
        <f aca="false">ROUNDUP((PRODUCT($E$8:E191)-1),4)</f>
        <v>0.6666</v>
      </c>
      <c r="G191" s="22" t="n">
        <f aca="false">((1+(ROUNDUP(F191*100,2))/100)^(365.25/(A191-$A$8+1))-1)</f>
        <v>1.75643236356404</v>
      </c>
      <c r="H191" s="26"/>
      <c r="I191" s="26"/>
      <c r="J191" s="26"/>
      <c r="K191" s="26"/>
      <c r="L191" s="26"/>
      <c r="M191" s="26"/>
      <c r="N191" s="26"/>
    </row>
    <row r="192" customFormat="false" ht="13.5" hidden="false" customHeight="true" outlineLevel="0" collapsed="false">
      <c r="A192" s="17" t="n">
        <v>44715</v>
      </c>
      <c r="B192" s="18" t="n">
        <v>12071.4</v>
      </c>
      <c r="C192" s="18" t="n">
        <v>649</v>
      </c>
      <c r="D192" s="19" t="n">
        <f aca="false">IF(B191&lt;&gt;"",(B192-(B191+C192))/(B191+C192)*100,0)</f>
        <v>-0.160122275191955</v>
      </c>
      <c r="E192" s="20" t="n">
        <f aca="false">1+D192/100</f>
        <v>0.99839877724808</v>
      </c>
      <c r="F192" s="21" t="n">
        <f aca="false">ROUNDUP((PRODUCT($E$8:E192)-1),4)</f>
        <v>0.6639</v>
      </c>
      <c r="G192" s="22" t="n">
        <f aca="false">((1+(ROUNDUP(F192*100,2))/100)^(365.25/(A192-$A$8+1))-1)</f>
        <v>1.73260496227091</v>
      </c>
      <c r="H192" s="26"/>
      <c r="I192" s="26"/>
      <c r="J192" s="26"/>
      <c r="K192" s="26"/>
      <c r="L192" s="26"/>
      <c r="M192" s="26"/>
      <c r="N192" s="26"/>
    </row>
    <row r="193" customFormat="false" ht="13.5" hidden="false" customHeight="true" outlineLevel="0" collapsed="false">
      <c r="A193" s="17" t="n">
        <v>44716</v>
      </c>
      <c r="B193" s="18" t="n">
        <v>12071.4</v>
      </c>
      <c r="C193" s="18" t="n">
        <v>0</v>
      </c>
      <c r="D193" s="19" t="n">
        <f aca="false">IF(B192&lt;&gt;"",(B193-(B192+C193))/(B192+C193)*100,0)</f>
        <v>0</v>
      </c>
      <c r="E193" s="20" t="n">
        <f aca="false">1+D193/100</f>
        <v>1</v>
      </c>
      <c r="F193" s="21" t="n">
        <f aca="false">ROUNDUP((PRODUCT($E$8:E193)-1),4)</f>
        <v>0.6639</v>
      </c>
      <c r="G193" s="22" t="n">
        <f aca="false">((1+(ROUNDUP(F193*100,2))/100)^(365.25/(A193-$A$8+1))-1)</f>
        <v>1.7178761665892</v>
      </c>
      <c r="H193" s="26"/>
      <c r="I193" s="26"/>
      <c r="J193" s="26"/>
      <c r="K193" s="26"/>
      <c r="L193" s="26"/>
      <c r="M193" s="26"/>
      <c r="N193" s="26"/>
    </row>
    <row r="194" customFormat="false" ht="13.5" hidden="false" customHeight="true" outlineLevel="0" collapsed="false">
      <c r="A194" s="17" t="n">
        <v>44717</v>
      </c>
      <c r="B194" s="18" t="n">
        <v>12071.4</v>
      </c>
      <c r="C194" s="18" t="n">
        <v>0</v>
      </c>
      <c r="D194" s="19" t="n">
        <f aca="false">IF(B193&lt;&gt;"",(B194-(B193+C194))/(B193+C194)*100,0)</f>
        <v>0</v>
      </c>
      <c r="E194" s="20" t="n">
        <f aca="false">1+D194/100</f>
        <v>1</v>
      </c>
      <c r="F194" s="21" t="n">
        <f aca="false">ROUNDUP((PRODUCT($E$8:E194)-1),4)</f>
        <v>0.6639</v>
      </c>
      <c r="G194" s="22" t="n">
        <f aca="false">((1+(ROUNDUP(F194*100,2))/100)^(365.25/(A194-$A$8+1))-1)</f>
        <v>1.70338301907016</v>
      </c>
      <c r="H194" s="26"/>
      <c r="I194" s="26"/>
      <c r="J194" s="26"/>
      <c r="K194" s="26"/>
      <c r="L194" s="26"/>
      <c r="M194" s="26"/>
      <c r="N194" s="26"/>
    </row>
    <row r="195" customFormat="false" ht="13.5" hidden="false" customHeight="true" outlineLevel="0" collapsed="false">
      <c r="A195" s="17" t="n">
        <v>44718</v>
      </c>
      <c r="B195" s="18" t="n">
        <v>12112.32</v>
      </c>
      <c r="C195" s="18" t="n">
        <v>0</v>
      </c>
      <c r="D195" s="19" t="n">
        <f aca="false">IF(B194&lt;&gt;"",(B195-(B194+C195))/(B194+C195)*100,0)</f>
        <v>0.338983050847458</v>
      </c>
      <c r="E195" s="20" t="n">
        <f aca="false">1+D195/100</f>
        <v>1.00338983050847</v>
      </c>
      <c r="F195" s="21" t="n">
        <f aca="false">ROUNDUP((PRODUCT($E$8:E195)-1),4)</f>
        <v>0.6695</v>
      </c>
      <c r="G195" s="22" t="n">
        <f aca="false">((1+(ROUNDUP(F195*100,2))/100)^(365.25/(A195-$A$8+1))-1)</f>
        <v>1.70673142842432</v>
      </c>
      <c r="H195" s="26"/>
      <c r="I195" s="26"/>
      <c r="J195" s="26"/>
      <c r="K195" s="26"/>
      <c r="L195" s="26"/>
      <c r="M195" s="26"/>
      <c r="N195" s="26"/>
    </row>
    <row r="196" customFormat="false" ht="13.5" hidden="false" customHeight="true" outlineLevel="0" collapsed="false">
      <c r="A196" s="17" t="n">
        <v>44719</v>
      </c>
      <c r="B196" s="18" t="n">
        <v>11963.52</v>
      </c>
      <c r="C196" s="18" t="n">
        <v>0</v>
      </c>
      <c r="D196" s="19" t="n">
        <f aca="false">IF(B195&lt;&gt;"",(B196-(B195+C196))/(B195+C196)*100,0)</f>
        <v>-1.22850122850125</v>
      </c>
      <c r="E196" s="20" t="n">
        <f aca="false">1+D196/100</f>
        <v>0.987714987714987</v>
      </c>
      <c r="F196" s="21" t="n">
        <f aca="false">ROUNDUP((PRODUCT($E$8:E196)-1),4)</f>
        <v>0.649</v>
      </c>
      <c r="G196" s="22" t="n">
        <f aca="false">((1+(ROUNDUP(F196*100,2))/100)^(365.25/(A196-$A$8+1))-1)</f>
        <v>1.62898154170758</v>
      </c>
      <c r="H196" s="26"/>
      <c r="I196" s="26"/>
      <c r="J196" s="26"/>
      <c r="K196" s="26"/>
      <c r="L196" s="26"/>
      <c r="M196" s="26"/>
      <c r="N196" s="26"/>
    </row>
    <row r="197" customFormat="false" ht="13.5" hidden="false" customHeight="true" outlineLevel="0" collapsed="false">
      <c r="A197" s="17" t="n">
        <v>44720</v>
      </c>
      <c r="B197" s="18" t="n">
        <v>12231.64</v>
      </c>
      <c r="C197" s="18" t="n">
        <v>0</v>
      </c>
      <c r="D197" s="19" t="n">
        <f aca="false">IF(B196&lt;&gt;"",(B197-(B196+C197))/(B196+C197)*100,0)</f>
        <v>2.24114641844543</v>
      </c>
      <c r="E197" s="20" t="n">
        <f aca="false">1+D197/100</f>
        <v>1.02241146418445</v>
      </c>
      <c r="F197" s="21" t="n">
        <f aca="false">ROUNDUP((PRODUCT($E$8:E197)-1),4)</f>
        <v>0.686</v>
      </c>
      <c r="G197" s="22" t="n">
        <f aca="false">((1+(ROUNDUP(F197*100,2))/100)^(365.25/(A197-$A$8+1))-1)</f>
        <v>1.72963029271693</v>
      </c>
      <c r="H197" s="26"/>
      <c r="I197" s="26"/>
      <c r="J197" s="26"/>
      <c r="K197" s="26"/>
      <c r="L197" s="26"/>
      <c r="M197" s="26"/>
      <c r="N197" s="26"/>
    </row>
    <row r="198" customFormat="false" ht="13.5" hidden="false" customHeight="true" outlineLevel="0" collapsed="false">
      <c r="A198" s="17" t="n">
        <v>44721</v>
      </c>
      <c r="B198" s="18" t="n">
        <v>12036.82</v>
      </c>
      <c r="C198" s="18" t="n">
        <v>0</v>
      </c>
      <c r="D198" s="19" t="n">
        <f aca="false">IF(B197&lt;&gt;"",(B198-(B197+C198))/(B197+C198)*100,0)</f>
        <v>-1.59275452841975</v>
      </c>
      <c r="E198" s="20" t="n">
        <f aca="false">1+D198/100</f>
        <v>0.984072454715803</v>
      </c>
      <c r="F198" s="21" t="n">
        <f aca="false">ROUNDUP((PRODUCT($E$8:E198)-1),4)</f>
        <v>0.6591</v>
      </c>
      <c r="G198" s="22" t="n">
        <f aca="false">((1+(ROUNDUP(F198*100,2))/100)^(365.25/(A198-$A$8+1))-1)</f>
        <v>1.63307426649387</v>
      </c>
      <c r="H198" s="26"/>
      <c r="I198" s="26"/>
      <c r="J198" s="26"/>
      <c r="K198" s="26"/>
      <c r="L198" s="26"/>
      <c r="M198" s="26"/>
      <c r="N198" s="26"/>
    </row>
    <row r="199" customFormat="false" ht="13.5" hidden="false" customHeight="true" outlineLevel="0" collapsed="false">
      <c r="A199" s="17" t="n">
        <v>44722</v>
      </c>
      <c r="B199" s="18" t="n">
        <v>11830.54</v>
      </c>
      <c r="C199" s="18" t="n">
        <v>0</v>
      </c>
      <c r="D199" s="19" t="n">
        <f aca="false">IF(B198&lt;&gt;"",(B199-(B198+C199))/(B198+C199)*100,0)</f>
        <v>-1.71374166931134</v>
      </c>
      <c r="E199" s="20" t="n">
        <f aca="false">1+D199/100</f>
        <v>0.982862583306887</v>
      </c>
      <c r="F199" s="21" t="n">
        <f aca="false">ROUNDUP((PRODUCT($E$8:E199)-1),4)</f>
        <v>0.6307</v>
      </c>
      <c r="G199" s="22" t="n">
        <f aca="false">((1+(ROUNDUP(F199*100,2))/100)^(365.25/(A199-$A$8+1))-1)</f>
        <v>1.53517817262833</v>
      </c>
      <c r="H199" s="26"/>
      <c r="I199" s="26"/>
      <c r="J199" s="26"/>
      <c r="K199" s="26"/>
      <c r="L199" s="26"/>
      <c r="M199" s="26"/>
      <c r="N199" s="26"/>
    </row>
    <row r="200" customFormat="false" ht="13.5" hidden="false" customHeight="true" outlineLevel="0" collapsed="false">
      <c r="A200" s="17" t="n">
        <v>44723</v>
      </c>
      <c r="B200" s="18" t="n">
        <v>11830.54</v>
      </c>
      <c r="C200" s="18" t="n">
        <v>0</v>
      </c>
      <c r="D200" s="19" t="n">
        <f aca="false">IF(B199&lt;&gt;"",(B200-(B199+C200))/(B199+C200)*100,0)</f>
        <v>0</v>
      </c>
      <c r="E200" s="20" t="n">
        <f aca="false">1+D200/100</f>
        <v>1</v>
      </c>
      <c r="F200" s="21" t="n">
        <f aca="false">ROUNDUP((PRODUCT($E$8:E200)-1),4)</f>
        <v>0.6307</v>
      </c>
      <c r="G200" s="22" t="n">
        <f aca="false">((1+(ROUNDUP(F200*100,2))/100)^(365.25/(A200-$A$8+1))-1)</f>
        <v>1.52298796447565</v>
      </c>
      <c r="H200" s="26"/>
      <c r="I200" s="26"/>
      <c r="J200" s="26"/>
      <c r="K200" s="26"/>
      <c r="L200" s="26"/>
      <c r="M200" s="26"/>
      <c r="N200" s="26"/>
    </row>
    <row r="201" customFormat="false" ht="13.5" hidden="false" customHeight="true" outlineLevel="0" collapsed="false">
      <c r="A201" s="17" t="n">
        <v>44724</v>
      </c>
      <c r="B201" s="18" t="n">
        <v>11830.54</v>
      </c>
      <c r="C201" s="18" t="n">
        <v>0</v>
      </c>
      <c r="D201" s="19" t="n">
        <f aca="false">IF(B200&lt;&gt;"",(B201-(B200+C201))/(B200+C201)*100,0)</f>
        <v>0</v>
      </c>
      <c r="E201" s="20" t="n">
        <f aca="false">1+D201/100</f>
        <v>1</v>
      </c>
      <c r="F201" s="21" t="n">
        <f aca="false">ROUNDUP((PRODUCT($E$8:E201)-1),4)</f>
        <v>0.6307</v>
      </c>
      <c r="G201" s="22" t="n">
        <f aca="false">((1+(ROUNDUP(F201*100,2))/100)^(365.25/(A201-$A$8+1))-1)</f>
        <v>1.5109811418867</v>
      </c>
      <c r="H201" s="26"/>
      <c r="I201" s="26"/>
      <c r="J201" s="26"/>
      <c r="K201" s="26"/>
      <c r="L201" s="26"/>
      <c r="M201" s="26"/>
      <c r="N201" s="26"/>
    </row>
    <row r="202" customFormat="false" ht="13.5" hidden="false" customHeight="true" outlineLevel="0" collapsed="false">
      <c r="A202" s="17" t="n">
        <v>44725</v>
      </c>
      <c r="B202" s="18" t="n">
        <v>11648.64</v>
      </c>
      <c r="C202" s="18" t="n">
        <v>60.67</v>
      </c>
      <c r="D202" s="19" t="n">
        <f aca="false">IF(B201&lt;&gt;"",(B202-(B201+C202))/(B201+C202)*100,0)</f>
        <v>-2.03991015212077</v>
      </c>
      <c r="E202" s="20" t="n">
        <f aca="false">1+D202/100</f>
        <v>0.979600898478792</v>
      </c>
      <c r="F202" s="21" t="n">
        <f aca="false">ROUNDUP((PRODUCT($E$8:E202)-1),4)</f>
        <v>0.5974</v>
      </c>
      <c r="G202" s="22" t="n">
        <f aca="false">((1+(ROUNDUP(F202*100,2))/100)^(365.25/(A202-$A$8+1))-1)</f>
        <v>1.40441522901396</v>
      </c>
      <c r="H202" s="26"/>
      <c r="I202" s="26"/>
      <c r="J202" s="26"/>
      <c r="K202" s="26"/>
      <c r="L202" s="26"/>
      <c r="M202" s="26"/>
      <c r="N202" s="26"/>
    </row>
    <row r="203" customFormat="false" ht="13.5" hidden="false" customHeight="true" outlineLevel="0" collapsed="false">
      <c r="A203" s="17" t="n">
        <v>44726</v>
      </c>
      <c r="B203" s="18" t="n">
        <v>11525.76</v>
      </c>
      <c r="C203" s="18" t="n">
        <v>0</v>
      </c>
      <c r="D203" s="19" t="n">
        <f aca="false">IF(B202&lt;&gt;"",(B203-(B202+C203))/(B202+C203)*100,0)</f>
        <v>-1.0548870941157</v>
      </c>
      <c r="E203" s="20" t="n">
        <f aca="false">1+D203/100</f>
        <v>0.989451129058843</v>
      </c>
      <c r="F203" s="21" t="n">
        <f aca="false">ROUNDUP((PRODUCT($E$8:E203)-1),4)</f>
        <v>0.5806</v>
      </c>
      <c r="G203" s="22" t="n">
        <f aca="false">((1+(ROUNDUP(F203*100,2))/100)^(365.25/(A203-$A$8+1))-1)</f>
        <v>1.34697688787605</v>
      </c>
      <c r="H203" s="26"/>
      <c r="I203" s="26"/>
      <c r="J203" s="26"/>
      <c r="K203" s="26"/>
      <c r="L203" s="26"/>
      <c r="M203" s="26"/>
      <c r="N203" s="26"/>
    </row>
    <row r="204" customFormat="false" ht="13.5" hidden="false" customHeight="true" outlineLevel="0" collapsed="false">
      <c r="A204" s="17" t="n">
        <v>44727</v>
      </c>
      <c r="B204" s="18" t="n">
        <v>11856</v>
      </c>
      <c r="C204" s="18" t="n">
        <v>0</v>
      </c>
      <c r="D204" s="19" t="n">
        <f aca="false">IF(B203&lt;&gt;"",(B204-(B203+C204))/(B203+C204)*100,0)</f>
        <v>2.86523404964184</v>
      </c>
      <c r="E204" s="20" t="n">
        <f aca="false">1+D204/100</f>
        <v>1.02865234049642</v>
      </c>
      <c r="F204" s="21" t="n">
        <f aca="false">ROUNDUP((PRODUCT($E$8:E204)-1),4)</f>
        <v>0.6259</v>
      </c>
      <c r="G204" s="22" t="n">
        <f aca="false">((1+(ROUNDUP(F204*100,2))/100)^(365.25/(A204-$A$8+1))-1)</f>
        <v>1.46252598129452</v>
      </c>
      <c r="H204" s="26"/>
      <c r="I204" s="26"/>
      <c r="J204" s="26"/>
      <c r="K204" s="26"/>
      <c r="L204" s="26"/>
      <c r="M204" s="26"/>
      <c r="N204" s="26"/>
    </row>
    <row r="205" customFormat="false" ht="13.5" hidden="false" customHeight="true" outlineLevel="0" collapsed="false">
      <c r="A205" s="17" t="n">
        <v>44728</v>
      </c>
      <c r="B205" s="18" t="n">
        <v>11856</v>
      </c>
      <c r="C205" s="18" t="n">
        <v>0</v>
      </c>
      <c r="D205" s="19" t="n">
        <f aca="false">IF(B204&lt;&gt;"",(B205-(B204+C205))/(B204+C205)*100,0)</f>
        <v>0</v>
      </c>
      <c r="E205" s="20" t="n">
        <f aca="false">1+D205/100</f>
        <v>1</v>
      </c>
      <c r="F205" s="21" t="n">
        <f aca="false">ROUNDUP((PRODUCT($E$8:E205)-1),4)</f>
        <v>0.6259</v>
      </c>
      <c r="G205" s="22" t="n">
        <f aca="false">((1+(ROUNDUP(F205*100,2))/100)^(365.25/(A205-$A$8+1))-1)</f>
        <v>1.45134337849021</v>
      </c>
      <c r="H205" s="26"/>
      <c r="I205" s="26"/>
      <c r="J205" s="26"/>
      <c r="K205" s="26"/>
      <c r="L205" s="26"/>
      <c r="M205" s="26"/>
      <c r="N205" s="26"/>
    </row>
    <row r="206" customFormat="false" ht="13.5" hidden="false" customHeight="true" outlineLevel="0" collapsed="false">
      <c r="A206" s="17" t="n">
        <v>44729</v>
      </c>
      <c r="B206" s="18" t="n">
        <v>11458.56</v>
      </c>
      <c r="C206" s="18" t="n">
        <v>0</v>
      </c>
      <c r="D206" s="19" t="n">
        <f aca="false">IF(B205&lt;&gt;"",(B206-(B205+C206))/(B205+C206)*100,0)</f>
        <v>-3.35222672064778</v>
      </c>
      <c r="E206" s="20" t="n">
        <f aca="false">1+D206/100</f>
        <v>0.966477732793522</v>
      </c>
      <c r="F206" s="21" t="n">
        <f aca="false">ROUNDUP((PRODUCT($E$8:E206)-1),4)</f>
        <v>0.5714</v>
      </c>
      <c r="G206" s="22" t="n">
        <f aca="false">((1+(ROUNDUP(F206*100,2))/100)^(365.25/(A206-$A$8+1))-1)</f>
        <v>1.29229245604308</v>
      </c>
      <c r="H206" s="26"/>
      <c r="I206" s="26"/>
      <c r="J206" s="26"/>
      <c r="K206" s="26"/>
      <c r="L206" s="26"/>
      <c r="M206" s="26"/>
      <c r="N206" s="26"/>
    </row>
    <row r="207" customFormat="false" ht="13.5" hidden="false" customHeight="true" outlineLevel="0" collapsed="false">
      <c r="A207" s="17" t="n">
        <v>44730</v>
      </c>
      <c r="B207" s="18" t="n">
        <v>11518.24</v>
      </c>
      <c r="C207" s="18" t="n">
        <v>59.68</v>
      </c>
      <c r="D207" s="19" t="n">
        <f aca="false">IF(B206&lt;&gt;"",(B207-(B206+C207))/(B206+C207)*100,0)</f>
        <v>0</v>
      </c>
      <c r="E207" s="20" t="n">
        <f aca="false">1+D207/100</f>
        <v>1</v>
      </c>
      <c r="F207" s="21" t="n">
        <f aca="false">ROUNDUP((PRODUCT($E$8:E207)-1),4)</f>
        <v>0.5714</v>
      </c>
      <c r="G207" s="22" t="n">
        <f aca="false">((1+(ROUNDUP(F207*100,2))/100)^(365.25/(A207-$A$8+1))-1)</f>
        <v>1.28280426360786</v>
      </c>
      <c r="H207" s="26"/>
      <c r="I207" s="26"/>
      <c r="J207" s="26"/>
      <c r="K207" s="26"/>
      <c r="L207" s="26"/>
      <c r="M207" s="26"/>
      <c r="N207" s="26"/>
    </row>
    <row r="208" customFormat="false" ht="13.5" hidden="false" customHeight="true" outlineLevel="0" collapsed="false">
      <c r="A208" s="17" t="n">
        <v>44731</v>
      </c>
      <c r="B208" s="18" t="n">
        <v>11518.24</v>
      </c>
      <c r="C208" s="18" t="n">
        <v>0</v>
      </c>
      <c r="D208" s="19" t="n">
        <f aca="false">IF(B207&lt;&gt;"",(B208-(B207+C208))/(B207+C208)*100,0)</f>
        <v>0</v>
      </c>
      <c r="E208" s="20" t="n">
        <f aca="false">1+D208/100</f>
        <v>1</v>
      </c>
      <c r="F208" s="21" t="n">
        <f aca="false">ROUNDUP((PRODUCT($E$8:E208)-1),4)</f>
        <v>0.5714</v>
      </c>
      <c r="G208" s="22" t="n">
        <f aca="false">((1+(ROUNDUP(F208*100,2))/100)^(365.25/(A208-$A$8+1))-1)</f>
        <v>1.2734491706146</v>
      </c>
      <c r="H208" s="26"/>
      <c r="I208" s="26"/>
      <c r="J208" s="26"/>
      <c r="K208" s="26"/>
      <c r="L208" s="26"/>
      <c r="M208" s="26"/>
      <c r="N208" s="26"/>
    </row>
    <row r="209" customFormat="false" ht="13.5" hidden="false" customHeight="true" outlineLevel="0" collapsed="false">
      <c r="A209" s="17" t="n">
        <v>44732</v>
      </c>
      <c r="B209" s="18" t="n">
        <v>11709.31</v>
      </c>
      <c r="C209" s="18" t="n">
        <v>0</v>
      </c>
      <c r="D209" s="19" t="n">
        <f aca="false">IF(B208&lt;&gt;"",(B209-(B208+C209))/(B208+C209)*100,0)</f>
        <v>1.65884718498659</v>
      </c>
      <c r="E209" s="20" t="n">
        <f aca="false">1+D209/100</f>
        <v>1.01658847184987</v>
      </c>
      <c r="F209" s="21" t="n">
        <f aca="false">ROUNDUP((PRODUCT($E$8:E209)-1),4)</f>
        <v>0.5974</v>
      </c>
      <c r="G209" s="22" t="n">
        <f aca="false">((1+(ROUNDUP(F209*100,2))/100)^(365.25/(A209-$A$8+1))-1)</f>
        <v>1.33241685720354</v>
      </c>
      <c r="H209" s="26"/>
      <c r="I209" s="26"/>
      <c r="J209" s="26"/>
      <c r="K209" s="26"/>
      <c r="L209" s="26"/>
      <c r="M209" s="26"/>
      <c r="N209" s="26"/>
    </row>
    <row r="210" customFormat="false" ht="13.5" hidden="false" customHeight="true" outlineLevel="0" collapsed="false">
      <c r="A210" s="17" t="n">
        <v>44733</v>
      </c>
      <c r="B210" s="18" t="n">
        <v>11767.21</v>
      </c>
      <c r="C210" s="18" t="n">
        <v>0</v>
      </c>
      <c r="D210" s="19" t="n">
        <f aca="false">IF(B209&lt;&gt;"",(B210-(B209+C210))/(B209+C210)*100,0)</f>
        <v>0.494478325366735</v>
      </c>
      <c r="E210" s="20" t="n">
        <f aca="false">1+D210/100</f>
        <v>1.00494478325367</v>
      </c>
      <c r="F210" s="21" t="n">
        <f aca="false">ROUNDUP((PRODUCT($E$8:E210)-1),4)</f>
        <v>0.6053</v>
      </c>
      <c r="G210" s="22" t="n">
        <f aca="false">((1+(ROUNDUP(F210*100,2))/100)^(365.25/(A210-$A$8+1))-1)</f>
        <v>1.34341540981953</v>
      </c>
      <c r="H210" s="26"/>
      <c r="I210" s="26"/>
      <c r="J210" s="26"/>
      <c r="K210" s="26"/>
      <c r="L210" s="26"/>
      <c r="M210" s="26"/>
      <c r="N210" s="26"/>
    </row>
    <row r="211" customFormat="false" ht="13.5" hidden="false" customHeight="true" outlineLevel="0" collapsed="false">
      <c r="A211" s="17" t="n">
        <v>44734</v>
      </c>
      <c r="B211" s="18" t="n">
        <v>11585.79</v>
      </c>
      <c r="C211" s="18" t="n">
        <v>0</v>
      </c>
      <c r="D211" s="19" t="n">
        <f aca="false">IF(B210&lt;&gt;"",(B211-(B210+C211))/(B210+C211)*100,0)</f>
        <v>-1.54174184024929</v>
      </c>
      <c r="E211" s="20" t="n">
        <f aca="false">1+D211/100</f>
        <v>0.984582581597507</v>
      </c>
      <c r="F211" s="21" t="n">
        <f aca="false">ROUNDUP((PRODUCT($E$8:E211)-1),4)</f>
        <v>0.5806</v>
      </c>
      <c r="G211" s="22" t="n">
        <f aca="false">((1+(ROUNDUP(F211*100,2))/100)^(365.25/(A211-$A$8+1))-1)</f>
        <v>1.26975538683869</v>
      </c>
      <c r="H211" s="26"/>
      <c r="I211" s="26"/>
      <c r="J211" s="26"/>
      <c r="K211" s="26"/>
      <c r="L211" s="26"/>
      <c r="M211" s="26"/>
      <c r="N211" s="26"/>
    </row>
    <row r="212" customFormat="false" ht="13.5" hidden="false" customHeight="true" outlineLevel="0" collapsed="false">
      <c r="A212" s="17" t="n">
        <v>44735</v>
      </c>
      <c r="B212" s="18" t="n">
        <v>11747.11</v>
      </c>
      <c r="C212" s="18" t="n">
        <v>0</v>
      </c>
      <c r="D212" s="19" t="n">
        <f aca="false">IF(B211&lt;&gt;"",(B212-(B211+C212))/(B211+C212)*100,0)</f>
        <v>1.39239533946325</v>
      </c>
      <c r="E212" s="20" t="n">
        <f aca="false">1+D212/100</f>
        <v>1.01392395339463</v>
      </c>
      <c r="F212" s="21" t="n">
        <f aca="false">ROUNDUP((PRODUCT($E$8:E212)-1),4)</f>
        <v>0.6026</v>
      </c>
      <c r="G212" s="22" t="n">
        <f aca="false">((1+(ROUNDUP(F212*100,2))/100)^(365.25/(A212-$A$8+1))-1)</f>
        <v>1.31706623089243</v>
      </c>
      <c r="H212" s="26"/>
      <c r="I212" s="26"/>
      <c r="J212" s="26"/>
      <c r="K212" s="26"/>
      <c r="L212" s="26"/>
      <c r="M212" s="26"/>
      <c r="N212" s="26"/>
    </row>
    <row r="213" customFormat="false" ht="13.5" hidden="false" customHeight="true" outlineLevel="0" collapsed="false">
      <c r="A213" s="17" t="n">
        <v>44736</v>
      </c>
      <c r="B213" s="18" t="n">
        <v>11940.17</v>
      </c>
      <c r="C213" s="18" t="n">
        <v>0</v>
      </c>
      <c r="D213" s="19" t="n">
        <f aca="false">IF(B212&lt;&gt;"",(B213-(B212+C213))/(B212+C213)*100,0)</f>
        <v>1.64346805299346</v>
      </c>
      <c r="E213" s="20" t="n">
        <f aca="false">1+D213/100</f>
        <v>1.01643468052993</v>
      </c>
      <c r="F213" s="21" t="n">
        <f aca="false">ROUNDUP((PRODUCT($E$8:E213)-1),4)</f>
        <v>0.6289</v>
      </c>
      <c r="G213" s="22" t="n">
        <f aca="false">((1+(ROUNDUP(F213*100,2))/100)^(365.25/(A213-$A$8+1))-1)</f>
        <v>1.37520531208341</v>
      </c>
      <c r="H213" s="26"/>
      <c r="I213" s="26"/>
      <c r="J213" s="26"/>
      <c r="K213" s="26"/>
      <c r="L213" s="26"/>
      <c r="M213" s="26"/>
      <c r="N213" s="26"/>
    </row>
    <row r="214" customFormat="false" ht="13.5" hidden="false" customHeight="true" outlineLevel="0" collapsed="false">
      <c r="A214" s="17" t="n">
        <v>44737</v>
      </c>
      <c r="B214" s="18" t="n">
        <v>11940.17</v>
      </c>
      <c r="C214" s="18" t="n">
        <v>0</v>
      </c>
      <c r="D214" s="19" t="n">
        <f aca="false">IF(B213&lt;&gt;"",(B214-(B213+C214))/(B213+C214)*100,0)</f>
        <v>0</v>
      </c>
      <c r="E214" s="20" t="n">
        <f aca="false">1+D214/100</f>
        <v>1</v>
      </c>
      <c r="F214" s="21" t="n">
        <f aca="false">ROUNDUP((PRODUCT($E$8:E214)-1),4)</f>
        <v>0.6289</v>
      </c>
      <c r="G214" s="22" t="n">
        <f aca="false">((1+(ROUNDUP(F214*100,2))/100)^(365.25/(A214-$A$8+1))-1)</f>
        <v>1.36529968770131</v>
      </c>
      <c r="H214" s="26"/>
      <c r="I214" s="26"/>
      <c r="J214" s="26"/>
      <c r="K214" s="26"/>
      <c r="L214" s="26"/>
      <c r="M214" s="26"/>
      <c r="N214" s="26"/>
    </row>
    <row r="215" customFormat="false" ht="13.5" hidden="false" customHeight="true" outlineLevel="0" collapsed="false">
      <c r="A215" s="17" t="n">
        <v>44738</v>
      </c>
      <c r="B215" s="18" t="n">
        <v>11940.17</v>
      </c>
      <c r="C215" s="18" t="n">
        <v>0</v>
      </c>
      <c r="D215" s="19" t="n">
        <f aca="false">IF(B214&lt;&gt;"",(B215-(B214+C215))/(B214+C215)*100,0)</f>
        <v>0</v>
      </c>
      <c r="E215" s="20" t="n">
        <f aca="false">1+D215/100</f>
        <v>1</v>
      </c>
      <c r="F215" s="21" t="n">
        <f aca="false">ROUNDUP((PRODUCT($E$8:E215)-1),4)</f>
        <v>0.6289</v>
      </c>
      <c r="G215" s="22" t="n">
        <f aca="false">((1+(ROUNDUP(F215*100,2))/100)^(365.25/(A215-$A$8+1))-1)</f>
        <v>1.35553002703475</v>
      </c>
      <c r="H215" s="26"/>
      <c r="I215" s="26"/>
      <c r="J215" s="26"/>
      <c r="K215" s="26"/>
      <c r="L215" s="26"/>
      <c r="M215" s="26"/>
      <c r="N215" s="26"/>
    </row>
    <row r="216" customFormat="false" ht="13.5" hidden="false" customHeight="true" outlineLevel="0" collapsed="false">
      <c r="A216" s="17" t="n">
        <v>44739</v>
      </c>
      <c r="B216" s="18" t="n">
        <v>12241.58</v>
      </c>
      <c r="C216" s="18" t="n">
        <v>0</v>
      </c>
      <c r="D216" s="19" t="n">
        <f aca="false">IF(B215&lt;&gt;"",(B216-(B215+C216))/(B215+C216)*100,0)</f>
        <v>2.52433591816532</v>
      </c>
      <c r="E216" s="20" t="n">
        <f aca="false">1+D216/100</f>
        <v>1.02524335918165</v>
      </c>
      <c r="F216" s="21" t="n">
        <f aca="false">ROUNDUP((PRODUCT($E$8:E216)-1),4)</f>
        <v>0.6701</v>
      </c>
      <c r="G216" s="22" t="n">
        <f aca="false">((1+(ROUNDUP(F216*100,2))/100)^(365.25/(A216-$A$8+1))-1)</f>
        <v>1.45056629705154</v>
      </c>
      <c r="H216" s="26"/>
      <c r="I216" s="26"/>
      <c r="J216" s="26"/>
      <c r="K216" s="26"/>
      <c r="L216" s="26"/>
      <c r="M216" s="26"/>
      <c r="N216" s="26"/>
    </row>
    <row r="217" customFormat="false" ht="13.5" hidden="false" customHeight="true" outlineLevel="0" collapsed="false">
      <c r="A217" s="17" t="n">
        <v>44740</v>
      </c>
      <c r="B217" s="18" t="n">
        <v>12292.8</v>
      </c>
      <c r="C217" s="18" t="n">
        <v>0</v>
      </c>
      <c r="D217" s="19" t="n">
        <f aca="false">IF(B216&lt;&gt;"",(B217-(B216+C217))/(B216+C217)*100,0)</f>
        <v>0.418410041840999</v>
      </c>
      <c r="E217" s="20" t="n">
        <f aca="false">1+D217/100</f>
        <v>1.00418410041841</v>
      </c>
      <c r="F217" s="21" t="n">
        <f aca="false">ROUNDUP((PRODUCT($E$8:E217)-1),4)</f>
        <v>0.677</v>
      </c>
      <c r="G217" s="22" t="n">
        <f aca="false">((1+(ROUNDUP(F217*100,2))/100)^(365.25/(A217-$A$8+1))-1)</f>
        <v>1.45769025905074</v>
      </c>
      <c r="H217" s="26"/>
      <c r="I217" s="26"/>
      <c r="J217" s="26"/>
      <c r="K217" s="26"/>
      <c r="L217" s="26"/>
      <c r="M217" s="26"/>
      <c r="N217" s="26"/>
    </row>
    <row r="218" customFormat="false" ht="13.5" hidden="false" customHeight="true" outlineLevel="0" collapsed="false">
      <c r="A218" s="17" t="n">
        <v>44741</v>
      </c>
      <c r="B218" s="18" t="n">
        <v>12251.43</v>
      </c>
      <c r="C218" s="18" t="n">
        <v>0</v>
      </c>
      <c r="D218" s="19" t="n">
        <f aca="false">IF(B217&lt;&gt;"",(B218-(B217+C218))/(B217+C218)*100,0)</f>
        <v>-0.336538461538453</v>
      </c>
      <c r="E218" s="20" t="n">
        <f aca="false">1+D218/100</f>
        <v>0.996634615384616</v>
      </c>
      <c r="F218" s="21" t="n">
        <f aca="false">ROUNDUP((PRODUCT($E$8:E218)-1),4)</f>
        <v>0.6714</v>
      </c>
      <c r="G218" s="22" t="n">
        <f aca="false">((1+(ROUNDUP(F218*100,2))/100)^(365.25/(A218-$A$8+1))-1)</f>
        <v>1.43310966528976</v>
      </c>
      <c r="H218" s="26"/>
      <c r="I218" s="26"/>
      <c r="J218" s="26"/>
      <c r="K218" s="26"/>
      <c r="L218" s="26"/>
      <c r="M218" s="26"/>
      <c r="N218" s="26"/>
    </row>
    <row r="219" customFormat="false" ht="13.5" hidden="false" customHeight="true" outlineLevel="0" collapsed="false">
      <c r="A219" s="17" t="n">
        <v>44742</v>
      </c>
      <c r="B219" s="18" t="n">
        <v>11965.78</v>
      </c>
      <c r="C219" s="18" t="n">
        <v>0</v>
      </c>
      <c r="D219" s="19" t="n">
        <f aca="false">IF(B218&lt;&gt;"",(B219-(B218+C219))/(B218+C219)*100,0)</f>
        <v>-2.33156456021868</v>
      </c>
      <c r="E219" s="20" t="n">
        <f aca="false">1+D219/100</f>
        <v>0.976684354397813</v>
      </c>
      <c r="F219" s="21" t="n">
        <f aca="false">ROUNDUP((PRODUCT($E$8:E219)-1),4)</f>
        <v>0.6324</v>
      </c>
      <c r="G219" s="22" t="n">
        <f aca="false">((1+(ROUNDUP(F219*100,2))/100)^(365.25/(A219-$A$8+1))-1)</f>
        <v>1.32634491896225</v>
      </c>
      <c r="H219" s="26"/>
      <c r="I219" s="26"/>
      <c r="J219" s="26"/>
      <c r="K219" s="26"/>
      <c r="L219" s="26"/>
      <c r="M219" s="26"/>
      <c r="N219" s="26"/>
    </row>
    <row r="220" customFormat="false" ht="13.5" hidden="false" customHeight="true" outlineLevel="0" collapsed="false">
      <c r="A220" s="17" t="n">
        <v>44743</v>
      </c>
      <c r="B220" s="18" t="n">
        <v>11873.19</v>
      </c>
      <c r="C220" s="18" t="n">
        <v>0</v>
      </c>
      <c r="D220" s="19" t="n">
        <f aca="false">IF(B219&lt;&gt;"",(B220-(B219+C220))/(B219+C220)*100,0)</f>
        <v>-0.77378992426737</v>
      </c>
      <c r="E220" s="20" t="n">
        <f aca="false">1+D220/100</f>
        <v>0.992262100757326</v>
      </c>
      <c r="F220" s="21" t="n">
        <f aca="false">ROUNDUP((PRODUCT($E$8:E220)-1),4)</f>
        <v>0.6198</v>
      </c>
      <c r="G220" s="22" t="n">
        <f aca="false">((1+(ROUNDUP(F220*100,2))/100)^(365.25/(A220-$A$8+1))-1)</f>
        <v>1.2865570384572</v>
      </c>
      <c r="H220" s="26"/>
      <c r="I220" s="26"/>
      <c r="J220" s="26"/>
      <c r="K220" s="26"/>
      <c r="L220" s="26"/>
      <c r="M220" s="26"/>
      <c r="N220" s="26"/>
    </row>
    <row r="221" customFormat="false" ht="13.5" hidden="false" customHeight="true" outlineLevel="0" collapsed="false">
      <c r="A221" s="17" t="n">
        <v>44744</v>
      </c>
      <c r="B221" s="18" t="n">
        <v>11873.19</v>
      </c>
      <c r="C221" s="18" t="n">
        <v>0</v>
      </c>
      <c r="D221" s="19" t="n">
        <f aca="false">IF(B220&lt;&gt;"",(B221-(B220+C221))/(B220+C221)*100,0)</f>
        <v>0</v>
      </c>
      <c r="E221" s="20" t="n">
        <f aca="false">1+D221/100</f>
        <v>1</v>
      </c>
      <c r="F221" s="21" t="n">
        <f aca="false">ROUNDUP((PRODUCT($E$8:E221)-1),4)</f>
        <v>0.6198</v>
      </c>
      <c r="G221" s="22" t="n">
        <f aca="false">((1+(ROUNDUP(F221*100,2))/100)^(365.25/(A221-$A$8+1))-1)</f>
        <v>1.27773722039198</v>
      </c>
      <c r="H221" s="26"/>
      <c r="I221" s="26"/>
      <c r="J221" s="26"/>
      <c r="K221" s="26"/>
      <c r="L221" s="26"/>
      <c r="M221" s="26"/>
      <c r="N221" s="26"/>
    </row>
    <row r="222" customFormat="false" ht="13.5" hidden="false" customHeight="true" outlineLevel="0" collapsed="false">
      <c r="A222" s="17" t="n">
        <v>44745</v>
      </c>
      <c r="B222" s="18" t="n">
        <v>12475.89</v>
      </c>
      <c r="C222" s="18" t="n">
        <v>602.7</v>
      </c>
      <c r="D222" s="19" t="n">
        <f aca="false">IF(B221&lt;&gt;"",(B222-(B221+C222))/(B221+C222)*100,0)</f>
        <v>0</v>
      </c>
      <c r="E222" s="20" t="n">
        <f aca="false">1+D222/100</f>
        <v>1</v>
      </c>
      <c r="F222" s="21" t="n">
        <f aca="false">ROUNDUP((PRODUCT($E$8:E222)-1),4)</f>
        <v>0.6198</v>
      </c>
      <c r="G222" s="22" t="n">
        <f aca="false">((1+(ROUNDUP(F222*100,2))/100)^(365.25/(A222-$A$8+1))-1)</f>
        <v>1.26903299454622</v>
      </c>
      <c r="H222" s="26"/>
      <c r="I222" s="26"/>
      <c r="J222" s="26"/>
      <c r="K222" s="26"/>
      <c r="L222" s="26"/>
      <c r="M222" s="26"/>
      <c r="N222" s="26"/>
    </row>
    <row r="223" customFormat="false" ht="13.5" hidden="false" customHeight="true" outlineLevel="0" collapsed="false">
      <c r="A223" s="17" t="n">
        <v>44746</v>
      </c>
      <c r="B223" s="18" t="n">
        <v>12736.71</v>
      </c>
      <c r="C223" s="18" t="n">
        <v>0</v>
      </c>
      <c r="D223" s="19" t="n">
        <f aca="false">IF(B222&lt;&gt;"",(B223-(B222+C223))/(B222+C223)*100,0)</f>
        <v>2.09059233449477</v>
      </c>
      <c r="E223" s="20" t="n">
        <f aca="false">1+D223/100</f>
        <v>1.02090592334495</v>
      </c>
      <c r="F223" s="21" t="n">
        <f aca="false">ROUNDUP((PRODUCT($E$8:E223)-1),4)</f>
        <v>0.6537</v>
      </c>
      <c r="G223" s="22" t="n">
        <f aca="false">((1+(ROUNDUP(F223*100,2))/100)^(365.25/(A223-$A$8+1))-1)</f>
        <v>1.34101532160835</v>
      </c>
      <c r="H223" s="26"/>
      <c r="I223" s="26"/>
      <c r="J223" s="26"/>
      <c r="K223" s="26"/>
      <c r="L223" s="26"/>
      <c r="M223" s="26"/>
      <c r="N223" s="26"/>
    </row>
    <row r="224" customFormat="false" ht="13.5" hidden="false" customHeight="true" outlineLevel="0" collapsed="false">
      <c r="A224" s="17" t="n">
        <v>44747</v>
      </c>
      <c r="B224" s="18" t="n">
        <v>12333.06</v>
      </c>
      <c r="C224" s="18" t="n">
        <v>0</v>
      </c>
      <c r="D224" s="19" t="n">
        <f aca="false">IF(B223&lt;&gt;"",(B224-(B223+C224))/(B223+C224)*100,0)</f>
        <v>-3.16918576304243</v>
      </c>
      <c r="E224" s="20" t="n">
        <f aca="false">1+D224/100</f>
        <v>0.968308142369576</v>
      </c>
      <c r="F224" s="21" t="n">
        <f aca="false">ROUNDUP((PRODUCT($E$8:E224)-1),4)</f>
        <v>0.6013</v>
      </c>
      <c r="G224" s="22" t="n">
        <f aca="false">((1+(ROUNDUP(F224*100,2))/100)^(365.25/(A224-$A$8+1))-1)</f>
        <v>1.20884025647664</v>
      </c>
      <c r="H224" s="26"/>
      <c r="I224" s="26"/>
      <c r="J224" s="26"/>
      <c r="K224" s="26"/>
      <c r="L224" s="26"/>
      <c r="M224" s="26"/>
      <c r="N224" s="26"/>
    </row>
    <row r="225" customFormat="false" ht="13.5" hidden="false" customHeight="true" outlineLevel="0" collapsed="false">
      <c r="A225" s="17" t="n">
        <v>44748</v>
      </c>
      <c r="B225" s="18" t="n">
        <v>12494.52</v>
      </c>
      <c r="C225" s="18" t="n">
        <v>0</v>
      </c>
      <c r="D225" s="19" t="n">
        <f aca="false">IF(B224&lt;&gt;"",(B225-(B224+C225))/(B224+C225)*100,0)</f>
        <v>1.30916414904331</v>
      </c>
      <c r="E225" s="20" t="n">
        <f aca="false">1+D225/100</f>
        <v>1.01309164149043</v>
      </c>
      <c r="F225" s="21" t="n">
        <f aca="false">ROUNDUP((PRODUCT($E$8:E225)-1),4)</f>
        <v>0.6222</v>
      </c>
      <c r="G225" s="22" t="n">
        <f aca="false">((1+(ROUNDUP(F225*100,2))/100)^(365.25/(A225-$A$8+1))-1)</f>
        <v>1.24916461964918</v>
      </c>
      <c r="H225" s="26"/>
      <c r="I225" s="26"/>
      <c r="J225" s="26"/>
      <c r="K225" s="26"/>
      <c r="L225" s="26"/>
      <c r="M225" s="26"/>
      <c r="N225" s="26"/>
    </row>
    <row r="226" customFormat="false" ht="13.5" hidden="false" customHeight="true" outlineLevel="0" collapsed="false">
      <c r="A226" s="17" t="n">
        <v>44749</v>
      </c>
      <c r="B226" s="18" t="n">
        <v>12923.01</v>
      </c>
      <c r="C226" s="18" t="n">
        <v>0</v>
      </c>
      <c r="D226" s="19" t="n">
        <f aca="false">IF(B225&lt;&gt;"",(B226-(B225+C226))/(B225+C226)*100,0)</f>
        <v>3.42942345924453</v>
      </c>
      <c r="E226" s="20" t="n">
        <f aca="false">1+D226/100</f>
        <v>1.03429423459245</v>
      </c>
      <c r="F226" s="21" t="n">
        <f aca="false">ROUNDUP((PRODUCT($E$8:E226)-1),4)</f>
        <v>0.6779</v>
      </c>
      <c r="G226" s="22" t="n">
        <f aca="false">((1+(ROUNDUP(F226*100,2))/100)^(365.25/(A226-$A$8+1))-1)</f>
        <v>1.37064599178622</v>
      </c>
      <c r="H226" s="26"/>
      <c r="I226" s="26"/>
      <c r="J226" s="26"/>
      <c r="K226" s="26"/>
      <c r="L226" s="26"/>
      <c r="M226" s="26"/>
      <c r="N226" s="26"/>
    </row>
    <row r="227" customFormat="false" ht="13.5" hidden="false" customHeight="true" outlineLevel="0" collapsed="false">
      <c r="A227" s="17" t="n">
        <v>44750</v>
      </c>
      <c r="B227" s="18" t="n">
        <v>13307.24</v>
      </c>
      <c r="C227" s="18" t="n">
        <v>0</v>
      </c>
      <c r="D227" s="19" t="n">
        <f aca="false">IF(B226&lt;&gt;"",(B227-(B226+C227))/(B226+C227)*100,0)</f>
        <v>2.97322373038479</v>
      </c>
      <c r="E227" s="20" t="n">
        <f aca="false">1+D227/100</f>
        <v>1.02973223730385</v>
      </c>
      <c r="F227" s="21" t="n">
        <f aca="false">ROUNDUP((PRODUCT($E$8:E227)-1),4)</f>
        <v>0.7277</v>
      </c>
      <c r="G227" s="22" t="n">
        <f aca="false">((1+(ROUNDUP(F227*100,2))/100)^(365.25/(A227-$A$8+1))-1)</f>
        <v>1.47885659649795</v>
      </c>
      <c r="H227" s="26"/>
      <c r="I227" s="26"/>
      <c r="J227" s="26"/>
      <c r="K227" s="26"/>
      <c r="L227" s="26"/>
      <c r="M227" s="26"/>
      <c r="N227" s="26"/>
    </row>
    <row r="228" customFormat="false" ht="13.5" hidden="false" customHeight="true" outlineLevel="0" collapsed="false">
      <c r="A228" s="17" t="n">
        <v>44751</v>
      </c>
      <c r="B228" s="18" t="n">
        <v>13307.24</v>
      </c>
      <c r="C228" s="18" t="n">
        <v>0</v>
      </c>
      <c r="D228" s="19" t="n">
        <f aca="false">IF(B227&lt;&gt;"",(B228-(B227+C228))/(B227+C228)*100,0)</f>
        <v>0</v>
      </c>
      <c r="E228" s="20" t="n">
        <f aca="false">1+D228/100</f>
        <v>1</v>
      </c>
      <c r="F228" s="21" t="n">
        <f aca="false">ROUNDUP((PRODUCT($E$8:E228)-1),4)</f>
        <v>0.7277</v>
      </c>
      <c r="G228" s="22" t="n">
        <f aca="false">((1+(ROUNDUP(F228*100,2))/100)^(365.25/(A228-$A$8+1))-1)</f>
        <v>1.4686951297597</v>
      </c>
      <c r="H228" s="26"/>
      <c r="I228" s="26"/>
      <c r="J228" s="26"/>
      <c r="K228" s="26"/>
      <c r="L228" s="26"/>
      <c r="M228" s="26"/>
      <c r="N228" s="26"/>
    </row>
    <row r="229" customFormat="false" ht="13.5" hidden="false" customHeight="true" outlineLevel="0" collapsed="false">
      <c r="A229" s="17" t="n">
        <v>44752</v>
      </c>
      <c r="B229" s="18" t="n">
        <v>13307.24</v>
      </c>
      <c r="C229" s="18" t="n">
        <v>0</v>
      </c>
      <c r="D229" s="19" t="n">
        <f aca="false">IF(B228&lt;&gt;"",(B229-(B228+C229))/(B228+C229)*100,0)</f>
        <v>0</v>
      </c>
      <c r="E229" s="20" t="n">
        <f aca="false">1+D229/100</f>
        <v>1</v>
      </c>
      <c r="F229" s="21" t="n">
        <f aca="false">ROUNDUP((PRODUCT($E$8:E229)-1),4)</f>
        <v>0.7277</v>
      </c>
      <c r="G229" s="22" t="n">
        <f aca="false">((1+(ROUNDUP(F229*100,2))/100)^(365.25/(A229-$A$8+1))-1)</f>
        <v>1.45866630151489</v>
      </c>
      <c r="H229" s="26"/>
      <c r="I229" s="26"/>
      <c r="J229" s="26"/>
      <c r="K229" s="26"/>
      <c r="L229" s="26"/>
      <c r="M229" s="26"/>
      <c r="N229" s="26"/>
    </row>
    <row r="230" customFormat="false" ht="13.5" hidden="false" customHeight="true" outlineLevel="0" collapsed="false">
      <c r="A230" s="17" t="n">
        <v>44753</v>
      </c>
      <c r="B230" s="18" t="n">
        <v>13074.04</v>
      </c>
      <c r="C230" s="18" t="n">
        <v>0</v>
      </c>
      <c r="D230" s="19" t="n">
        <f aca="false">IF(B229&lt;&gt;"",(B230-(B229+C230))/(B229+C230)*100,0)</f>
        <v>-1.75242950454038</v>
      </c>
      <c r="E230" s="20" t="n">
        <f aca="false">1+D230/100</f>
        <v>0.982475704954596</v>
      </c>
      <c r="F230" s="21" t="n">
        <f aca="false">ROUNDUP((PRODUCT($E$8:E230)-1),4)</f>
        <v>0.6975</v>
      </c>
      <c r="G230" s="22" t="n">
        <f aca="false">((1+(ROUNDUP(F230*100,2))/100)^(365.25/(A230-$A$8+1))-1)</f>
        <v>1.37905066817304</v>
      </c>
      <c r="H230" s="26"/>
      <c r="I230" s="26"/>
      <c r="J230" s="26"/>
      <c r="K230" s="26"/>
      <c r="L230" s="26"/>
      <c r="M230" s="26"/>
      <c r="N230" s="26"/>
    </row>
    <row r="231" customFormat="false" ht="13.5" hidden="false" customHeight="true" outlineLevel="0" collapsed="false">
      <c r="A231" s="17" t="n">
        <v>44754</v>
      </c>
      <c r="B231" s="18" t="n">
        <v>13063.44</v>
      </c>
      <c r="C231" s="18" t="n">
        <v>0</v>
      </c>
      <c r="D231" s="19" t="n">
        <f aca="false">IF(B230&lt;&gt;"",(B231-(B230+C231))/(B230+C231)*100,0)</f>
        <v>-0.0810766985568515</v>
      </c>
      <c r="E231" s="20" t="n">
        <f aca="false">1+D231/100</f>
        <v>0.999189233014432</v>
      </c>
      <c r="F231" s="21" t="n">
        <f aca="false">ROUNDUP((PRODUCT($E$8:E231)-1),4)</f>
        <v>0.6961</v>
      </c>
      <c r="G231" s="22" t="n">
        <f aca="false">((1+(ROUNDUP(F231*100,2))/100)^(365.25/(A231-$A$8+1))-1)</f>
        <v>1.36667723894377</v>
      </c>
      <c r="H231" s="26"/>
      <c r="I231" s="26"/>
      <c r="J231" s="26"/>
      <c r="K231" s="26"/>
      <c r="L231" s="26"/>
      <c r="M231" s="26"/>
      <c r="N231" s="26"/>
    </row>
    <row r="232" customFormat="false" ht="13.5" hidden="false" customHeight="true" outlineLevel="0" collapsed="false">
      <c r="A232" s="17" t="n">
        <v>44755</v>
      </c>
      <c r="B232" s="18" t="n">
        <v>12926.97</v>
      </c>
      <c r="C232" s="18" t="n">
        <v>60.69</v>
      </c>
      <c r="D232" s="19" t="n">
        <f aca="false">IF(B231&lt;&gt;"",(B232-(B231+C232))/(B231+C232)*100,0)</f>
        <v>-1.50227100767822</v>
      </c>
      <c r="E232" s="20" t="n">
        <f aca="false">1+D232/100</f>
        <v>0.984977289923218</v>
      </c>
      <c r="F232" s="21" t="n">
        <f aca="false">ROUNDUP((PRODUCT($E$8:E232)-1),4)</f>
        <v>0.6706</v>
      </c>
      <c r="G232" s="22" t="n">
        <f aca="false">((1+(ROUNDUP(F232*100,2))/100)^(365.25/(A232-$A$8+1))-1)</f>
        <v>1.30036272193036</v>
      </c>
      <c r="H232" s="26"/>
      <c r="I232" s="26"/>
      <c r="J232" s="26"/>
      <c r="K232" s="26"/>
      <c r="L232" s="26"/>
      <c r="M232" s="26"/>
      <c r="N232" s="26"/>
    </row>
    <row r="233" customFormat="false" ht="13.5" hidden="false" customHeight="true" outlineLevel="0" collapsed="false">
      <c r="A233" s="17" t="n">
        <v>44756</v>
      </c>
      <c r="B233" s="18" t="n">
        <v>12630.9</v>
      </c>
      <c r="C233" s="18" t="n">
        <v>0</v>
      </c>
      <c r="D233" s="19" t="n">
        <f aca="false">IF(B232&lt;&gt;"",(B233-(B232+C233))/(B232+C233)*100,0)</f>
        <v>-2.29032789586423</v>
      </c>
      <c r="E233" s="20" t="n">
        <f aca="false">1+D233/100</f>
        <v>0.977096721041358</v>
      </c>
      <c r="F233" s="21" t="n">
        <f aca="false">ROUNDUP((PRODUCT($E$8:E233)-1),4)</f>
        <v>0.6323</v>
      </c>
      <c r="G233" s="22" t="n">
        <f aca="false">((1+(ROUNDUP(F233*100,2))/100)^(365.25/(A233-$A$8+1))-1)</f>
        <v>1.20758168766184</v>
      </c>
      <c r="H233" s="26"/>
      <c r="I233" s="26"/>
      <c r="J233" s="26"/>
      <c r="K233" s="26"/>
      <c r="L233" s="26"/>
      <c r="M233" s="26"/>
      <c r="N233" s="26"/>
    </row>
    <row r="234" customFormat="false" ht="13.5" hidden="false" customHeight="true" outlineLevel="0" collapsed="false">
      <c r="A234" s="17" t="n">
        <v>44757</v>
      </c>
      <c r="B234" s="18" t="n">
        <v>12686.28</v>
      </c>
      <c r="C234" s="18" t="n">
        <v>0</v>
      </c>
      <c r="D234" s="19" t="n">
        <f aca="false">IF(B233&lt;&gt;"",(B234-(B233+C234))/(B233+C234)*100,0)</f>
        <v>0.438448566610463</v>
      </c>
      <c r="E234" s="20" t="n">
        <f aca="false">1+D234/100</f>
        <v>1.0043844856661</v>
      </c>
      <c r="F234" s="21" t="n">
        <f aca="false">ROUNDUP((PRODUCT($E$8:E234)-1),4)</f>
        <v>0.6395</v>
      </c>
      <c r="G234" s="22" t="n">
        <f aca="false">((1+(ROUNDUP(F234*100,2))/100)^(365.25/(A234-$A$8+1))-1)</f>
        <v>1.21552827755885</v>
      </c>
      <c r="H234" s="26"/>
      <c r="I234" s="26"/>
      <c r="J234" s="26"/>
      <c r="K234" s="26"/>
      <c r="L234" s="26"/>
      <c r="M234" s="26"/>
      <c r="N234" s="26"/>
    </row>
    <row r="235" customFormat="false" ht="13.5" hidden="false" customHeight="true" outlineLevel="0" collapsed="false">
      <c r="A235" s="17" t="n">
        <v>44758</v>
      </c>
      <c r="B235" s="18" t="n">
        <v>12686.28</v>
      </c>
      <c r="C235" s="18" t="n">
        <v>0</v>
      </c>
      <c r="D235" s="19" t="n">
        <f aca="false">IF(B234&lt;&gt;"",(B235-(B234+C235))/(B234+C235)*100,0)</f>
        <v>0</v>
      </c>
      <c r="E235" s="20" t="n">
        <f aca="false">1+D235/100</f>
        <v>1</v>
      </c>
      <c r="F235" s="21" t="n">
        <f aca="false">ROUNDUP((PRODUCT($E$8:E235)-1),4)</f>
        <v>0.6395</v>
      </c>
      <c r="G235" s="22" t="n">
        <f aca="false">((1+(ROUNDUP(F235*100,2))/100)^(365.25/(A235-$A$8+1))-1)</f>
        <v>1.20781177956899</v>
      </c>
      <c r="H235" s="26"/>
      <c r="I235" s="26"/>
      <c r="J235" s="26"/>
      <c r="K235" s="26"/>
      <c r="L235" s="26"/>
      <c r="M235" s="26"/>
      <c r="N235" s="26"/>
    </row>
    <row r="236" customFormat="false" ht="13.5" hidden="false" customHeight="true" outlineLevel="0" collapsed="false">
      <c r="A236" s="17" t="n">
        <v>44759</v>
      </c>
      <c r="B236" s="18" t="n">
        <v>12686.28</v>
      </c>
      <c r="C236" s="18" t="n">
        <v>0</v>
      </c>
      <c r="D236" s="19" t="n">
        <f aca="false">IF(B235&lt;&gt;"",(B236-(B235+C236))/(B235+C236)*100,0)</f>
        <v>0</v>
      </c>
      <c r="E236" s="20" t="n">
        <f aca="false">1+D236/100</f>
        <v>1</v>
      </c>
      <c r="F236" s="21" t="n">
        <f aca="false">ROUNDUP((PRODUCT($E$8:E236)-1),4)</f>
        <v>0.6395</v>
      </c>
      <c r="G236" s="22" t="n">
        <f aca="false">((1+(ROUNDUP(F236*100,2))/100)^(365.25/(A236-$A$8+1))-1)</f>
        <v>1.20018919969387</v>
      </c>
      <c r="H236" s="26"/>
      <c r="I236" s="26"/>
      <c r="J236" s="26"/>
      <c r="K236" s="26"/>
      <c r="L236" s="26"/>
      <c r="M236" s="26"/>
      <c r="N236" s="26"/>
    </row>
    <row r="237" customFormat="false" ht="13.5" hidden="false" customHeight="true" outlineLevel="0" collapsed="false">
      <c r="A237" s="17" t="n">
        <v>44760</v>
      </c>
      <c r="B237" s="18" t="n">
        <v>13143.88</v>
      </c>
      <c r="C237" s="18" t="n">
        <v>61.42</v>
      </c>
      <c r="D237" s="19" t="n">
        <f aca="false">IF(B236&lt;&gt;"",(B237-(B236+C237))/(B236+C237)*100,0)</f>
        <v>3.10785475026868</v>
      </c>
      <c r="E237" s="20" t="n">
        <f aca="false">1+D237/100</f>
        <v>1.03107854750269</v>
      </c>
      <c r="F237" s="21" t="n">
        <f aca="false">ROUNDUP((PRODUCT($E$8:E237)-1),4)</f>
        <v>0.6905</v>
      </c>
      <c r="G237" s="22" t="n">
        <f aca="false">((1+(ROUNDUP(F237*100,2))/100)^(365.25/(A237-$A$8+1))-1)</f>
        <v>1.30196126639727</v>
      </c>
      <c r="H237" s="26"/>
      <c r="I237" s="26"/>
      <c r="J237" s="26"/>
      <c r="K237" s="26"/>
      <c r="L237" s="26"/>
      <c r="M237" s="26"/>
      <c r="N237" s="26"/>
    </row>
    <row r="238" customFormat="false" ht="13.5" hidden="false" customHeight="true" outlineLevel="0" collapsed="false">
      <c r="A238" s="17" t="n">
        <v>44761</v>
      </c>
      <c r="B238" s="18" t="n">
        <v>13293.68</v>
      </c>
      <c r="C238" s="18" t="n">
        <v>0</v>
      </c>
      <c r="D238" s="19" t="n">
        <f aca="false">IF(B237&lt;&gt;"",(B238-(B237+C238))/(B237+C238)*100,0)</f>
        <v>1.13969391077824</v>
      </c>
      <c r="E238" s="20" t="n">
        <f aca="false">1+D238/100</f>
        <v>1.01139693910778</v>
      </c>
      <c r="F238" s="21" t="n">
        <f aca="false">ROUNDUP((PRODUCT($E$8:E238)-1),4)</f>
        <v>0.7097</v>
      </c>
      <c r="G238" s="22" t="n">
        <f aca="false">((1+(ROUNDUP(F238*100,2))/100)^(365.25/(A238-$A$8+1))-1)</f>
        <v>1.33499365368626</v>
      </c>
      <c r="H238" s="26"/>
      <c r="I238" s="26"/>
      <c r="J238" s="26"/>
      <c r="K238" s="26"/>
      <c r="L238" s="26"/>
      <c r="M238" s="26"/>
      <c r="N238" s="26"/>
    </row>
    <row r="239" customFormat="false" ht="13.5" hidden="false" customHeight="true" outlineLevel="0" collapsed="false">
      <c r="A239" s="17" t="n">
        <v>44762</v>
      </c>
      <c r="B239" s="18" t="n">
        <v>13156.72</v>
      </c>
      <c r="C239" s="18" t="n">
        <v>0</v>
      </c>
      <c r="D239" s="19" t="n">
        <f aca="false">IF(B238&lt;&gt;"",(B239-(B238+C239))/(B238+C239)*100,0)</f>
        <v>-1.03026400515133</v>
      </c>
      <c r="E239" s="20" t="n">
        <f aca="false">1+D239/100</f>
        <v>0.989697359948487</v>
      </c>
      <c r="F239" s="21" t="n">
        <f aca="false">ROUNDUP((PRODUCT($E$8:E239)-1),4)</f>
        <v>0.6921</v>
      </c>
      <c r="G239" s="22" t="n">
        <f aca="false">((1+(ROUNDUP(F239*100,2))/100)^(365.25/(A239-$A$8+1))-1)</f>
        <v>1.2888814573765</v>
      </c>
      <c r="H239" s="26"/>
      <c r="I239" s="26"/>
      <c r="J239" s="26"/>
      <c r="K239" s="26"/>
      <c r="L239" s="26"/>
      <c r="M239" s="26"/>
      <c r="N239" s="26"/>
    </row>
    <row r="240" customFormat="false" ht="13.5" hidden="false" customHeight="true" outlineLevel="0" collapsed="false">
      <c r="A240" s="17" t="n">
        <v>44763</v>
      </c>
      <c r="B240" s="18" t="n">
        <v>13212.36</v>
      </c>
      <c r="C240" s="18" t="n">
        <v>0</v>
      </c>
      <c r="D240" s="19" t="n">
        <f aca="false">IF(B239&lt;&gt;"",(B240-(B239+C240))/(B239+C240)*100,0)</f>
        <v>0.422901756668845</v>
      </c>
      <c r="E240" s="20" t="n">
        <f aca="false">1+D240/100</f>
        <v>1.00422901756669</v>
      </c>
      <c r="F240" s="21" t="n">
        <f aca="false">ROUNDUP((PRODUCT($E$8:E240)-1),4)</f>
        <v>0.6993</v>
      </c>
      <c r="G240" s="22" t="n">
        <f aca="false">((1+(ROUNDUP(F240*100,2))/100)^(365.25/(A240-$A$8+1))-1)</f>
        <v>1.29599295620282</v>
      </c>
      <c r="H240" s="26"/>
      <c r="I240" s="26"/>
      <c r="J240" s="26"/>
      <c r="K240" s="26"/>
      <c r="L240" s="26"/>
      <c r="M240" s="26"/>
      <c r="N240" s="26"/>
    </row>
    <row r="241" customFormat="false" ht="13.5" hidden="false" customHeight="true" outlineLevel="0" collapsed="false">
      <c r="A241" s="17" t="n">
        <v>44764</v>
      </c>
      <c r="B241" s="18" t="n">
        <v>13238.04</v>
      </c>
      <c r="C241" s="18" t="n">
        <v>0</v>
      </c>
      <c r="D241" s="19" t="n">
        <f aca="false">IF(B240&lt;&gt;"",(B241-(B240+C241))/(B240+C241)*100,0)</f>
        <v>0.194363459669571</v>
      </c>
      <c r="E241" s="20" t="n">
        <f aca="false">1+D241/100</f>
        <v>1.0019436345967</v>
      </c>
      <c r="F241" s="21" t="n">
        <f aca="false">ROUNDUP((PRODUCT($E$8:E241)-1),4)</f>
        <v>0.7026</v>
      </c>
      <c r="G241" s="22" t="n">
        <f aca="false">((1+(ROUNDUP(F241*100,2))/100)^(365.25/(A241-$A$8+1))-1)</f>
        <v>1.29479085286605</v>
      </c>
      <c r="H241" s="26"/>
      <c r="I241" s="26"/>
      <c r="J241" s="26"/>
      <c r="K241" s="26"/>
      <c r="L241" s="26"/>
      <c r="M241" s="26"/>
      <c r="N241" s="26"/>
    </row>
    <row r="242" customFormat="false" ht="13.5" hidden="false" customHeight="true" outlineLevel="0" collapsed="false">
      <c r="A242" s="17" t="n">
        <v>44765</v>
      </c>
      <c r="B242" s="18" t="n">
        <v>13485.48</v>
      </c>
      <c r="C242" s="18" t="n">
        <v>0</v>
      </c>
      <c r="D242" s="19" t="n">
        <f aca="false">IF(B241&lt;&gt;"",(B242-(B241+C242))/(B241+C242)*100,0)</f>
        <v>1.86915887850468</v>
      </c>
      <c r="E242" s="20" t="n">
        <f aca="false">1+D242/100</f>
        <v>1.01869158878505</v>
      </c>
      <c r="F242" s="21" t="n">
        <f aca="false">ROUNDUP((PRODUCT($E$8:E242)-1),4)</f>
        <v>0.7344</v>
      </c>
      <c r="G242" s="22" t="n">
        <f aca="false">((1+(ROUNDUP(F242*100,2))/100)^(365.25/(A242-$A$8+1))-1)</f>
        <v>1.35341770827923</v>
      </c>
      <c r="H242" s="26"/>
      <c r="I242" s="26"/>
      <c r="J242" s="26"/>
      <c r="K242" s="26"/>
      <c r="L242" s="26"/>
      <c r="M242" s="26"/>
      <c r="N242" s="26"/>
    </row>
    <row r="243" customFormat="false" ht="13.5" hidden="false" customHeight="true" outlineLevel="0" collapsed="false">
      <c r="A243" s="17" t="n">
        <v>44766</v>
      </c>
      <c r="B243" s="18" t="n">
        <v>13485.48</v>
      </c>
      <c r="C243" s="18" t="n">
        <v>0</v>
      </c>
      <c r="D243" s="19" t="n">
        <f aca="false">IF(B242&lt;&gt;"",(B243-(B242+C243))/(B242+C243)*100,0)</f>
        <v>0</v>
      </c>
      <c r="E243" s="20" t="n">
        <f aca="false">1+D243/100</f>
        <v>1</v>
      </c>
      <c r="F243" s="21" t="n">
        <f aca="false">ROUNDUP((PRODUCT($E$8:E243)-1),4)</f>
        <v>0.7344</v>
      </c>
      <c r="G243" s="22" t="n">
        <f aca="false">((1+(ROUNDUP(F243*100,2))/100)^(365.25/(A243-$A$8+1))-1)</f>
        <v>1.3448983505385</v>
      </c>
      <c r="H243" s="26"/>
      <c r="I243" s="26"/>
      <c r="J243" s="26"/>
      <c r="K243" s="26"/>
      <c r="L243" s="26"/>
      <c r="M243" s="26"/>
      <c r="N243" s="26"/>
    </row>
    <row r="244" customFormat="false" ht="13.5" hidden="false" customHeight="true" outlineLevel="0" collapsed="false">
      <c r="A244" s="17" t="n">
        <v>44767</v>
      </c>
      <c r="B244" s="18" t="n">
        <v>13413.54</v>
      </c>
      <c r="C244" s="18" t="n">
        <v>0</v>
      </c>
      <c r="D244" s="19" t="n">
        <f aca="false">IF(B243&lt;&gt;"",(B244-(B243+C244))/(B243+C244)*100,0)</f>
        <v>-0.533462657613957</v>
      </c>
      <c r="E244" s="20" t="n">
        <f aca="false">1+D244/100</f>
        <v>0.99466537342386</v>
      </c>
      <c r="F244" s="21" t="n">
        <f aca="false">ROUNDUP((PRODUCT($E$8:E244)-1),4)</f>
        <v>0.7251</v>
      </c>
      <c r="G244" s="22" t="n">
        <f aca="false">((1+(ROUNDUP(F244*100,2))/100)^(365.25/(A244-$A$8+1))-1)</f>
        <v>1.31720134643444</v>
      </c>
      <c r="H244" s="26"/>
      <c r="I244" s="26"/>
      <c r="J244" s="26"/>
      <c r="K244" s="26"/>
      <c r="L244" s="26"/>
      <c r="M244" s="26"/>
      <c r="N244" s="26"/>
    </row>
    <row r="245" customFormat="false" ht="13.5" hidden="false" customHeight="true" outlineLevel="0" collapsed="false">
      <c r="A245" s="17" t="n">
        <v>44768</v>
      </c>
      <c r="B245" s="18" t="n">
        <v>13539.98</v>
      </c>
      <c r="C245" s="18" t="n">
        <v>0</v>
      </c>
      <c r="D245" s="19" t="n">
        <f aca="false">IF(B244&lt;&gt;"",(B245-(B244+C245))/(B244+C245)*100,0)</f>
        <v>0.942629611571581</v>
      </c>
      <c r="E245" s="20" t="n">
        <f aca="false">1+D245/100</f>
        <v>1.00942629611572</v>
      </c>
      <c r="F245" s="21" t="n">
        <f aca="false">ROUNDUP((PRODUCT($E$8:E245)-1),4)</f>
        <v>0.7414</v>
      </c>
      <c r="G245" s="22" t="n">
        <f aca="false">((1+(ROUNDUP(F245*100,2))/100)^(365.25/(A245-$A$8+1))-1)</f>
        <v>1.34260078666889</v>
      </c>
      <c r="H245" s="26"/>
      <c r="I245" s="26"/>
      <c r="J245" s="26"/>
      <c r="K245" s="26"/>
      <c r="L245" s="26"/>
      <c r="M245" s="26"/>
      <c r="N245" s="26"/>
    </row>
    <row r="246" customFormat="false" ht="13.5" hidden="false" customHeight="true" outlineLevel="0" collapsed="false">
      <c r="A246" s="17" t="n">
        <v>44769</v>
      </c>
      <c r="B246" s="18" t="n">
        <v>13533.44</v>
      </c>
      <c r="C246" s="18" t="n">
        <v>0</v>
      </c>
      <c r="D246" s="19" t="n">
        <f aca="false">IF(B245&lt;&gt;"",(B246-(B245+C246))/(B245+C246)*100,0)</f>
        <v>-0.0483014007406145</v>
      </c>
      <c r="E246" s="20" t="n">
        <f aca="false">1+D246/100</f>
        <v>0.999516985992594</v>
      </c>
      <c r="F246" s="21" t="n">
        <f aca="false">ROUNDUP((PRODUCT($E$8:E246)-1),4)</f>
        <v>0.7406</v>
      </c>
      <c r="G246" s="22" t="n">
        <f aca="false">((1+(ROUNDUP(F246*100,2))/100)^(365.25/(A246-$A$8+1))-1)</f>
        <v>1.33263319958462</v>
      </c>
      <c r="H246" s="26"/>
      <c r="I246" s="26"/>
      <c r="J246" s="26"/>
      <c r="K246" s="26"/>
      <c r="L246" s="26"/>
      <c r="M246" s="26"/>
      <c r="N246" s="26"/>
    </row>
    <row r="247" customFormat="false" ht="13.5" hidden="false" customHeight="true" outlineLevel="0" collapsed="false">
      <c r="A247" s="17" t="n">
        <v>44770</v>
      </c>
      <c r="B247" s="18" t="n">
        <v>13574.86</v>
      </c>
      <c r="C247" s="18" t="n">
        <v>0</v>
      </c>
      <c r="D247" s="19" t="n">
        <f aca="false">IF(B246&lt;&gt;"",(B247-(B246+C247))/(B246+C247)*100,0)</f>
        <v>0.306056701030928</v>
      </c>
      <c r="E247" s="20" t="n">
        <f aca="false">1+D247/100</f>
        <v>1.00306056701031</v>
      </c>
      <c r="F247" s="21" t="n">
        <f aca="false">ROUNDUP((PRODUCT($E$8:E247)-1),4)</f>
        <v>0.7459</v>
      </c>
      <c r="G247" s="22" t="n">
        <f aca="false">((1+(ROUNDUP(F247*100,2))/100)^(365.25/(A247-$A$8+1))-1)</f>
        <v>1.33519537090624</v>
      </c>
      <c r="H247" s="26"/>
      <c r="I247" s="26"/>
      <c r="J247" s="26"/>
      <c r="K247" s="26"/>
      <c r="L247" s="26"/>
      <c r="M247" s="26"/>
      <c r="N247" s="26"/>
    </row>
    <row r="248" customFormat="false" ht="13.5" hidden="false" customHeight="true" outlineLevel="0" collapsed="false">
      <c r="A248" s="17" t="n">
        <v>44771</v>
      </c>
      <c r="B248" s="18" t="n">
        <v>13640.26</v>
      </c>
      <c r="C248" s="18" t="n">
        <v>0</v>
      </c>
      <c r="D248" s="19" t="n">
        <f aca="false">IF(B247&lt;&gt;"",(B248-(B247+C248))/(B247+C248)*100,0)</f>
        <v>0.481772924361648</v>
      </c>
      <c r="E248" s="20" t="n">
        <f aca="false">1+D248/100</f>
        <v>1.00481772924362</v>
      </c>
      <c r="F248" s="21" t="n">
        <f aca="false">ROUNDUP((PRODUCT($E$8:E248)-1),4)</f>
        <v>0.7543</v>
      </c>
      <c r="G248" s="22" t="n">
        <f aca="false">((1+(ROUNDUP(F248*100,2))/100)^(365.25/(A248-$A$8+1))-1)</f>
        <v>1.34398102519085</v>
      </c>
      <c r="H248" s="26"/>
      <c r="I248" s="26"/>
      <c r="J248" s="26"/>
      <c r="K248" s="26"/>
      <c r="L248" s="26"/>
      <c r="M248" s="26"/>
      <c r="N248" s="26"/>
    </row>
    <row r="249" customFormat="false" ht="13.5" hidden="false" customHeight="true" outlineLevel="0" collapsed="false">
      <c r="A249" s="17" t="n">
        <v>44772</v>
      </c>
      <c r="B249" s="18" t="n">
        <v>13640.26</v>
      </c>
      <c r="C249" s="18" t="n">
        <v>0</v>
      </c>
      <c r="D249" s="19" t="n">
        <f aca="false">IF(B248&lt;&gt;"",(B249-(B248+C249))/(B248+C249)*100,0)</f>
        <v>0</v>
      </c>
      <c r="E249" s="20" t="n">
        <f aca="false">1+D249/100</f>
        <v>1</v>
      </c>
      <c r="F249" s="21" t="n">
        <f aca="false">ROUNDUP((PRODUCT($E$8:E249)-1),4)</f>
        <v>0.7543</v>
      </c>
      <c r="G249" s="22" t="n">
        <f aca="false">((1+(ROUNDUP(F249*100,2))/100)^(365.25/(A249-$A$8+1))-1)</f>
        <v>1.33574461237568</v>
      </c>
      <c r="H249" s="26"/>
      <c r="I249" s="26"/>
      <c r="J249" s="26"/>
      <c r="K249" s="26"/>
      <c r="L249" s="26"/>
      <c r="M249" s="26"/>
      <c r="N249" s="26"/>
    </row>
    <row r="250" customFormat="false" ht="13.5" hidden="false" customHeight="true" outlineLevel="0" collapsed="false">
      <c r="A250" s="17" t="n">
        <v>44773</v>
      </c>
      <c r="B250" s="18" t="n">
        <v>13640.26</v>
      </c>
      <c r="C250" s="18" t="n">
        <v>0</v>
      </c>
      <c r="D250" s="19" t="n">
        <f aca="false">IF(B249&lt;&gt;"",(B250-(B249+C250))/(B249+C250)*100,0)</f>
        <v>0</v>
      </c>
      <c r="E250" s="20" t="n">
        <f aca="false">1+D250/100</f>
        <v>1</v>
      </c>
      <c r="F250" s="21" t="n">
        <f aca="false">ROUNDUP((PRODUCT($E$8:E250)-1),4)</f>
        <v>0.7543</v>
      </c>
      <c r="G250" s="22" t="n">
        <f aca="false">((1+(ROUNDUP(F250*100,2))/100)^(365.25/(A250-$A$8+1))-1)</f>
        <v>1.3276045744913</v>
      </c>
      <c r="H250" s="26"/>
      <c r="I250" s="26"/>
      <c r="J250" s="26"/>
      <c r="K250" s="26"/>
      <c r="L250" s="26"/>
      <c r="M250" s="26"/>
      <c r="N250" s="26"/>
    </row>
    <row r="251" customFormat="false" ht="13.5" hidden="false" customHeight="true" outlineLevel="0" collapsed="false">
      <c r="A251" s="17" t="n">
        <v>44774</v>
      </c>
      <c r="B251" s="18" t="n">
        <v>13581.4</v>
      </c>
      <c r="C251" s="18" t="n">
        <v>0</v>
      </c>
      <c r="D251" s="19" t="n">
        <f aca="false">IF(B250&lt;&gt;"",(B251-(B250+C251))/(B250+C251)*100,0)</f>
        <v>-0.431516701294554</v>
      </c>
      <c r="E251" s="20" t="n">
        <f aca="false">1+D251/100</f>
        <v>0.995684832987054</v>
      </c>
      <c r="F251" s="21" t="n">
        <f aca="false">ROUNDUP((PRODUCT($E$8:E251)-1),4)</f>
        <v>0.7467</v>
      </c>
      <c r="G251" s="22" t="n">
        <f aca="false">((1+(ROUNDUP(F251*100,2))/100)^(365.25/(A251-$A$8+1))-1)</f>
        <v>1.30453313486701</v>
      </c>
      <c r="H251" s="26"/>
      <c r="I251" s="26"/>
      <c r="J251" s="26"/>
      <c r="K251" s="26"/>
      <c r="L251" s="26"/>
      <c r="M251" s="26"/>
      <c r="N251" s="26"/>
    </row>
    <row r="252" customFormat="false" ht="13.5" hidden="false" customHeight="true" outlineLevel="0" collapsed="false">
      <c r="A252" s="17" t="n">
        <v>44775</v>
      </c>
      <c r="B252" s="18" t="n">
        <v>13446.24</v>
      </c>
      <c r="C252" s="18" t="n">
        <v>0</v>
      </c>
      <c r="D252" s="19" t="n">
        <f aca="false">IF(B251&lt;&gt;"",(B252-(B251+C252))/(B251+C252)*100,0)</f>
        <v>-0.995184590690208</v>
      </c>
      <c r="E252" s="20" t="n">
        <f aca="false">1+D252/100</f>
        <v>0.990048154093098</v>
      </c>
      <c r="F252" s="21" t="n">
        <f aca="false">ROUNDUP((PRODUCT($E$8:E252)-1),4)</f>
        <v>0.7293</v>
      </c>
      <c r="G252" s="22" t="n">
        <f aca="false">((1+(ROUNDUP(F252*100,2))/100)^(365.25/(A252-$A$8+1))-1)</f>
        <v>1.26266880143174</v>
      </c>
      <c r="H252" s="26"/>
      <c r="I252" s="26"/>
      <c r="J252" s="26"/>
      <c r="K252" s="26"/>
      <c r="L252" s="26"/>
      <c r="M252" s="26"/>
      <c r="N252" s="26"/>
    </row>
    <row r="253" customFormat="false" ht="13.5" hidden="false" customHeight="true" outlineLevel="0" collapsed="false">
      <c r="A253" s="17" t="n">
        <v>44776</v>
      </c>
      <c r="B253" s="18" t="n">
        <v>14204.4</v>
      </c>
      <c r="C253" s="18" t="n">
        <v>623</v>
      </c>
      <c r="D253" s="19" t="n">
        <f aca="false">IF(B252&lt;&gt;"",(B253-(B252+C253))/(B252+C253)*100,0)</f>
        <v>0.960677335804918</v>
      </c>
      <c r="E253" s="20" t="n">
        <f aca="false">1+D253/100</f>
        <v>1.00960677335805</v>
      </c>
      <c r="F253" s="21" t="n">
        <f aca="false">ROUNDUP((PRODUCT($E$8:E253)-1),4)</f>
        <v>0.746</v>
      </c>
      <c r="G253" s="22" t="n">
        <f aca="false">((1+(ROUNDUP(F253*100,2))/100)^(365.25/(A253-$A$8+1))-1)</f>
        <v>1.28758194559917</v>
      </c>
      <c r="H253" s="26"/>
      <c r="I253" s="26"/>
      <c r="J253" s="26"/>
      <c r="K253" s="26"/>
      <c r="L253" s="26"/>
      <c r="M253" s="26"/>
      <c r="N253" s="26"/>
    </row>
    <row r="254" customFormat="false" ht="13.5" hidden="false" customHeight="true" outlineLevel="0" collapsed="false">
      <c r="A254" s="17" t="n">
        <v>44777</v>
      </c>
      <c r="B254" s="18" t="n">
        <v>14231.76</v>
      </c>
      <c r="C254" s="18" t="n">
        <v>0</v>
      </c>
      <c r="D254" s="19" t="n">
        <f aca="false">IF(B253&lt;&gt;"",(B254-(B253+C254))/(B253+C254)*100,0)</f>
        <v>0.192616372391657</v>
      </c>
      <c r="E254" s="20" t="n">
        <f aca="false">1+D254/100</f>
        <v>1.00192616372392</v>
      </c>
      <c r="F254" s="21" t="n">
        <f aca="false">ROUNDUP((PRODUCT($E$8:E254)-1),4)</f>
        <v>0.7493</v>
      </c>
      <c r="G254" s="22" t="n">
        <f aca="false">((1+(ROUNDUP(F254*100,2))/100)^(365.25/(A254-$A$8+1))-1)</f>
        <v>1.28630596194861</v>
      </c>
      <c r="H254" s="26"/>
      <c r="I254" s="26"/>
      <c r="J254" s="26"/>
      <c r="K254" s="26"/>
      <c r="L254" s="26"/>
      <c r="M254" s="26"/>
      <c r="N254" s="26"/>
    </row>
    <row r="255" customFormat="false" ht="13.5" hidden="false" customHeight="true" outlineLevel="0" collapsed="false">
      <c r="A255" s="17" t="n">
        <v>44778</v>
      </c>
      <c r="B255" s="18" t="n">
        <v>14411.88</v>
      </c>
      <c r="C255" s="18" t="n">
        <v>0</v>
      </c>
      <c r="D255" s="19" t="n">
        <f aca="false">IF(B254&lt;&gt;"",(B255-(B254+C255))/(B254+C255)*100,0)</f>
        <v>1.2656199935918</v>
      </c>
      <c r="E255" s="20" t="n">
        <f aca="false">1+D255/100</f>
        <v>1.01265619993592</v>
      </c>
      <c r="F255" s="21" t="n">
        <f aca="false">ROUNDUP((PRODUCT($E$8:E255)-1),4)</f>
        <v>0.7715</v>
      </c>
      <c r="G255" s="22" t="n">
        <f aca="false">((1+(ROUNDUP(F255*100,2))/100)^(365.25/(A255-$A$8+1))-1)</f>
        <v>1.32141319944469</v>
      </c>
      <c r="H255" s="26"/>
      <c r="I255" s="26"/>
      <c r="J255" s="26"/>
      <c r="K255" s="26"/>
      <c r="L255" s="26"/>
      <c r="M255" s="26"/>
      <c r="N255" s="26"/>
    </row>
    <row r="256" customFormat="false" ht="13.5" hidden="false" customHeight="true" outlineLevel="0" collapsed="false">
      <c r="A256" s="17" t="n">
        <v>44779</v>
      </c>
      <c r="B256" s="18" t="n">
        <v>14411.88</v>
      </c>
      <c r="C256" s="18" t="n">
        <v>0</v>
      </c>
      <c r="D256" s="19" t="n">
        <f aca="false">IF(B255&lt;&gt;"",(B256-(B255+C256))/(B255+C256)*100,0)</f>
        <v>0</v>
      </c>
      <c r="E256" s="20" t="n">
        <f aca="false">1+D256/100</f>
        <v>1</v>
      </c>
      <c r="F256" s="21" t="n">
        <f aca="false">ROUNDUP((PRODUCT($E$8:E256)-1),4)</f>
        <v>0.7715</v>
      </c>
      <c r="G256" s="22" t="n">
        <f aca="false">((1+(ROUNDUP(F256*100,2))/100)^(365.25/(A256-$A$8+1))-1)</f>
        <v>1.31357490093758</v>
      </c>
      <c r="H256" s="26"/>
      <c r="I256" s="26"/>
      <c r="J256" s="26"/>
      <c r="K256" s="26"/>
      <c r="L256" s="26"/>
      <c r="M256" s="26"/>
      <c r="N256" s="26"/>
    </row>
    <row r="257" customFormat="false" ht="13.5" hidden="false" customHeight="true" outlineLevel="0" collapsed="false">
      <c r="A257" s="17" t="n">
        <v>44780</v>
      </c>
      <c r="B257" s="18" t="n">
        <v>14411.88</v>
      </c>
      <c r="C257" s="18" t="n">
        <v>0</v>
      </c>
      <c r="D257" s="19" t="n">
        <f aca="false">IF(B256&lt;&gt;"",(B257-(B256+C257))/(B256+C257)*100,0)</f>
        <v>0</v>
      </c>
      <c r="E257" s="20" t="n">
        <f aca="false">1+D257/100</f>
        <v>1</v>
      </c>
      <c r="F257" s="21" t="n">
        <f aca="false">ROUNDUP((PRODUCT($E$8:E257)-1),4)</f>
        <v>0.7715</v>
      </c>
      <c r="G257" s="22" t="n">
        <f aca="false">((1+(ROUNDUP(F257*100,2))/100)^(365.25/(A257-$A$8+1))-1)</f>
        <v>1.30582545848009</v>
      </c>
      <c r="H257" s="26"/>
      <c r="I257" s="26"/>
      <c r="J257" s="26"/>
      <c r="K257" s="26"/>
      <c r="L257" s="26"/>
      <c r="M257" s="26"/>
      <c r="N257" s="26"/>
    </row>
    <row r="258" customFormat="false" ht="13.5" hidden="false" customHeight="true" outlineLevel="0" collapsed="false">
      <c r="A258" s="17" t="n">
        <v>44781</v>
      </c>
      <c r="B258" s="18" t="n">
        <v>14881.71</v>
      </c>
      <c r="C258" s="18" t="n">
        <v>0</v>
      </c>
      <c r="D258" s="19" t="n">
        <f aca="false">IF(B257&lt;&gt;"",(B258-(B257+C258))/(B257+C258)*100,0)</f>
        <v>3.26001881780863</v>
      </c>
      <c r="E258" s="20" t="n">
        <f aca="false">1+D258/100</f>
        <v>1.03260018817809</v>
      </c>
      <c r="F258" s="21" t="n">
        <f aca="false">ROUNDUP((PRODUCT($E$8:E258)-1),4)</f>
        <v>0.8292</v>
      </c>
      <c r="G258" s="22" t="n">
        <f aca="false">((1+(ROUNDUP(F258*100,2))/100)^(365.25/(A258-$A$8+1))-1)</f>
        <v>1.40789228001863</v>
      </c>
      <c r="H258" s="26"/>
      <c r="I258" s="26"/>
      <c r="J258" s="26"/>
      <c r="K258" s="26"/>
      <c r="L258" s="26"/>
      <c r="M258" s="26"/>
      <c r="N258" s="26"/>
    </row>
    <row r="259" customFormat="false" ht="13.5" hidden="false" customHeight="true" outlineLevel="0" collapsed="false">
      <c r="A259" s="17" t="n">
        <v>44782</v>
      </c>
      <c r="B259" s="18" t="n">
        <v>14881.71</v>
      </c>
      <c r="C259" s="18" t="n">
        <v>0</v>
      </c>
      <c r="D259" s="19" t="n">
        <f aca="false">IF(B258&lt;&gt;"",(B259-(B258+C259))/(B258+C259)*100,0)</f>
        <v>0</v>
      </c>
      <c r="E259" s="20" t="n">
        <f aca="false">1+D259/100</f>
        <v>1</v>
      </c>
      <c r="F259" s="21" t="n">
        <f aca="false">ROUNDUP((PRODUCT($E$8:E259)-1),4)</f>
        <v>0.8292</v>
      </c>
      <c r="G259" s="22" t="n">
        <f aca="false">((1+(ROUNDUP(F259*100,2))/100)^(365.25/(A259-$A$8+1))-1)</f>
        <v>1.39951031698828</v>
      </c>
      <c r="H259" s="26"/>
      <c r="I259" s="26"/>
      <c r="J259" s="26"/>
      <c r="K259" s="26"/>
      <c r="L259" s="26"/>
      <c r="M259" s="26"/>
      <c r="N259" s="26"/>
    </row>
    <row r="260" customFormat="false" ht="13.5" hidden="false" customHeight="true" outlineLevel="0" collapsed="false">
      <c r="A260" s="17" t="n">
        <v>44783</v>
      </c>
      <c r="B260" s="18" t="n">
        <v>14744.24</v>
      </c>
      <c r="C260" s="18" t="n">
        <v>0</v>
      </c>
      <c r="D260" s="19" t="n">
        <f aca="false">IF(B259&lt;&gt;"",(B260-(B259+C260))/(B259+C260)*100,0)</f>
        <v>-0.923751369970248</v>
      </c>
      <c r="E260" s="20" t="n">
        <f aca="false">1+D260/100</f>
        <v>0.990762486300297</v>
      </c>
      <c r="F260" s="21" t="n">
        <f aca="false">ROUNDUP((PRODUCT($E$8:E260)-1),4)</f>
        <v>0.8123</v>
      </c>
      <c r="G260" s="22" t="n">
        <f aca="false">((1+(ROUNDUP(F260*100,2))/100)^(365.25/(A260-$A$8+1))-1)</f>
        <v>1.35939446080417</v>
      </c>
      <c r="H260" s="26"/>
      <c r="I260" s="26"/>
      <c r="J260" s="26"/>
      <c r="K260" s="26"/>
      <c r="L260" s="26"/>
      <c r="M260" s="26"/>
      <c r="N260" s="26"/>
    </row>
    <row r="261" customFormat="false" ht="13.5" hidden="false" customHeight="true" outlineLevel="0" collapsed="false">
      <c r="A261" s="17" t="n">
        <v>44784</v>
      </c>
      <c r="B261" s="18" t="n">
        <v>15084.42</v>
      </c>
      <c r="C261" s="18" t="n">
        <v>0</v>
      </c>
      <c r="D261" s="19" t="n">
        <f aca="false">IF(B260&lt;&gt;"",(B261-(B260+C261))/(B260+C261)*100,0)</f>
        <v>2.307206068268</v>
      </c>
      <c r="E261" s="20" t="n">
        <f aca="false">1+D261/100</f>
        <v>1.02307206068268</v>
      </c>
      <c r="F261" s="21" t="n">
        <f aca="false">ROUNDUP((PRODUCT($E$8:E261)-1),4)</f>
        <v>0.8541</v>
      </c>
      <c r="G261" s="22" t="n">
        <f aca="false">((1+(ROUNDUP(F261*100,2))/100)^(365.25/(A261-$A$8+1))-1)</f>
        <v>1.42981586868159</v>
      </c>
      <c r="H261" s="26"/>
      <c r="I261" s="26"/>
      <c r="J261" s="26"/>
      <c r="K261" s="26"/>
      <c r="L261" s="26"/>
      <c r="M261" s="26"/>
      <c r="N261" s="26"/>
    </row>
    <row r="262" customFormat="false" ht="13.5" hidden="false" customHeight="true" outlineLevel="0" collapsed="false">
      <c r="A262" s="17" t="n">
        <v>44785</v>
      </c>
      <c r="B262" s="18" t="n">
        <v>14937.63</v>
      </c>
      <c r="C262" s="18" t="n">
        <v>0</v>
      </c>
      <c r="D262" s="19" t="n">
        <f aca="false">IF(B261&lt;&gt;"",(B262-(B261+C262))/(B261+C262)*100,0)</f>
        <v>-0.973123262279882</v>
      </c>
      <c r="E262" s="20" t="n">
        <f aca="false">1+D262/100</f>
        <v>0.990268767377201</v>
      </c>
      <c r="F262" s="21" t="n">
        <f aca="false">ROUNDUP((PRODUCT($E$8:E262)-1),4)</f>
        <v>0.8361</v>
      </c>
      <c r="G262" s="22" t="n">
        <f aca="false">((1+(ROUNDUP(F262*100,2))/100)^(365.25/(A262-$A$8+1))-1)</f>
        <v>1.38777106605651</v>
      </c>
      <c r="H262" s="26"/>
      <c r="I262" s="26"/>
      <c r="J262" s="26"/>
      <c r="K262" s="26"/>
      <c r="L262" s="26"/>
      <c r="M262" s="26"/>
      <c r="N262" s="26"/>
    </row>
    <row r="263" customFormat="false" ht="13.5" hidden="false" customHeight="true" outlineLevel="0" collapsed="false">
      <c r="A263" s="17" t="n">
        <v>44786</v>
      </c>
      <c r="B263" s="18" t="n">
        <v>15001.74</v>
      </c>
      <c r="C263" s="18" t="n">
        <v>64.11</v>
      </c>
      <c r="D263" s="19" t="n">
        <f aca="false">IF(B262&lt;&gt;"",(B263-(B262+C263))/(B262+C263)*100,0)</f>
        <v>0</v>
      </c>
      <c r="E263" s="20" t="n">
        <f aca="false">1+D263/100</f>
        <v>1</v>
      </c>
      <c r="F263" s="21" t="n">
        <f aca="false">ROUNDUP((PRODUCT($E$8:E263)-1),4)</f>
        <v>0.8361</v>
      </c>
      <c r="G263" s="22" t="n">
        <f aca="false">((1+(ROUNDUP(F263*100,2))/100)^(365.25/(A263-$A$8+1))-1)</f>
        <v>1.37966679894603</v>
      </c>
      <c r="H263" s="26"/>
      <c r="I263" s="26"/>
      <c r="J263" s="26"/>
      <c r="K263" s="26"/>
      <c r="L263" s="26"/>
      <c r="M263" s="26"/>
      <c r="N263" s="26"/>
    </row>
    <row r="264" customFormat="false" ht="13.5" hidden="false" customHeight="true" outlineLevel="0" collapsed="false">
      <c r="A264" s="17" t="n">
        <v>44787</v>
      </c>
      <c r="B264" s="18" t="n">
        <v>15001.74</v>
      </c>
      <c r="C264" s="18" t="n">
        <v>0</v>
      </c>
      <c r="D264" s="19" t="n">
        <f aca="false">IF(B263&lt;&gt;"",(B264-(B263+C264))/(B263+C264)*100,0)</f>
        <v>0</v>
      </c>
      <c r="E264" s="20" t="n">
        <f aca="false">1+D264/100</f>
        <v>1</v>
      </c>
      <c r="F264" s="21" t="n">
        <f aca="false">ROUNDUP((PRODUCT($E$8:E264)-1),4)</f>
        <v>0.8361</v>
      </c>
      <c r="G264" s="22" t="n">
        <f aca="false">((1+(ROUNDUP(F264*100,2))/100)^(365.25/(A264-$A$8+1))-1)</f>
        <v>1.37165278651414</v>
      </c>
      <c r="H264" s="26"/>
      <c r="I264" s="26"/>
      <c r="J264" s="26"/>
      <c r="K264" s="26"/>
      <c r="L264" s="26"/>
      <c r="M264" s="26"/>
      <c r="N264" s="26"/>
    </row>
    <row r="265" customFormat="false" ht="13.5" hidden="false" customHeight="true" outlineLevel="0" collapsed="false">
      <c r="A265" s="17" t="n">
        <v>44788</v>
      </c>
      <c r="B265" s="18" t="n">
        <v>15008.76</v>
      </c>
      <c r="C265" s="18" t="n">
        <v>0</v>
      </c>
      <c r="D265" s="19" t="n">
        <f aca="false">IF(B264&lt;&gt;"",(B265-(B264+C265))/(B264+C265)*100,0)</f>
        <v>0.0467945718296707</v>
      </c>
      <c r="E265" s="20" t="n">
        <f aca="false">1+D265/100</f>
        <v>1.0004679457183</v>
      </c>
      <c r="F265" s="21" t="n">
        <f aca="false">ROUNDUP((PRODUCT($E$8:E265)-1),4)</f>
        <v>0.8369</v>
      </c>
      <c r="G265" s="22" t="n">
        <f aca="false">((1+(ROUNDUP(F265*100,2))/100)^(365.25/(A265-$A$8+1))-1)</f>
        <v>1.36518571994824</v>
      </c>
      <c r="H265" s="26"/>
      <c r="I265" s="26"/>
      <c r="J265" s="26"/>
      <c r="K265" s="26"/>
      <c r="L265" s="26"/>
      <c r="M265" s="26"/>
      <c r="N265" s="26"/>
    </row>
    <row r="266" customFormat="false" ht="13.5" hidden="false" customHeight="true" outlineLevel="0" collapsed="false">
      <c r="A266" s="17" t="n">
        <v>44789</v>
      </c>
      <c r="B266" s="18" t="n">
        <v>15172.56</v>
      </c>
      <c r="C266" s="18" t="n">
        <v>0</v>
      </c>
      <c r="D266" s="19" t="n">
        <f aca="false">IF(B265&lt;&gt;"",(B266-(B265+C266))/(B265+C266)*100,0)</f>
        <v>1.09136264421579</v>
      </c>
      <c r="E266" s="20" t="n">
        <f aca="false">1+D266/100</f>
        <v>1.01091362644216</v>
      </c>
      <c r="F266" s="21" t="n">
        <f aca="false">ROUNDUP((PRODUCT($E$8:E266)-1),4)</f>
        <v>0.857</v>
      </c>
      <c r="G266" s="22" t="n">
        <f aca="false">((1+(ROUNDUP(F266*100,2))/100)^(365.25/(A266-$A$8+1))-1)</f>
        <v>1.39379556101582</v>
      </c>
      <c r="H266" s="26"/>
      <c r="I266" s="26"/>
      <c r="J266" s="26"/>
      <c r="K266" s="26"/>
      <c r="L266" s="26"/>
      <c r="M266" s="26"/>
      <c r="N266" s="26"/>
    </row>
    <row r="267" customFormat="false" ht="13.5" hidden="false" customHeight="true" outlineLevel="0" collapsed="false">
      <c r="A267" s="17" t="n">
        <v>44790</v>
      </c>
      <c r="B267" s="18" t="n">
        <v>15102.36</v>
      </c>
      <c r="C267" s="18" t="n">
        <v>0</v>
      </c>
      <c r="D267" s="19" t="n">
        <f aca="false">IF(B266&lt;&gt;"",(B267-(B266+C267))/(B266+C267)*100,0)</f>
        <v>-0.462677359654539</v>
      </c>
      <c r="E267" s="20" t="n">
        <f aca="false">1+D267/100</f>
        <v>0.995373226403455</v>
      </c>
      <c r="F267" s="21" t="n">
        <f aca="false">ROUNDUP((PRODUCT($E$8:E267)-1),4)</f>
        <v>0.8484</v>
      </c>
      <c r="G267" s="22" t="n">
        <f aca="false">((1+(ROUNDUP(F267*100,2))/100)^(365.25/(A267-$A$8+1))-1)</f>
        <v>1.37026561683523</v>
      </c>
      <c r="H267" s="26"/>
      <c r="I267" s="26"/>
      <c r="J267" s="26"/>
      <c r="K267" s="26"/>
      <c r="L267" s="26"/>
      <c r="M267" s="26"/>
      <c r="N267" s="26"/>
    </row>
    <row r="268" customFormat="false" ht="13.5" hidden="false" customHeight="true" outlineLevel="0" collapsed="false">
      <c r="A268" s="17" t="n">
        <v>44791</v>
      </c>
      <c r="B268" s="18" t="n">
        <v>15171.6</v>
      </c>
      <c r="C268" s="18" t="n">
        <v>64.56</v>
      </c>
      <c r="D268" s="19" t="n">
        <f aca="false">IF(B267&lt;&gt;"",(B268-(B267+C268))/(B267+C268)*100,0)</f>
        <v>0.0308566274497412</v>
      </c>
      <c r="E268" s="20" t="n">
        <f aca="false">1+D268/100</f>
        <v>1.0003085662745</v>
      </c>
      <c r="F268" s="21" t="n">
        <f aca="false">ROUNDUP((PRODUCT($E$8:E268)-1),4)</f>
        <v>0.849</v>
      </c>
      <c r="G268" s="22" t="n">
        <f aca="false">((1+(ROUNDUP(F268*100,2))/100)^(365.25/(A268-$A$8+1))-1)</f>
        <v>1.36351445967798</v>
      </c>
      <c r="H268" s="26"/>
      <c r="I268" s="26"/>
      <c r="J268" s="26"/>
      <c r="K268" s="26"/>
      <c r="L268" s="26"/>
      <c r="M268" s="26"/>
      <c r="N268" s="26"/>
    </row>
    <row r="269" customFormat="false" ht="13.5" hidden="false" customHeight="true" outlineLevel="0" collapsed="false">
      <c r="A269" s="17" t="n">
        <v>44792</v>
      </c>
      <c r="B269" s="18" t="n">
        <v>14887.25</v>
      </c>
      <c r="C269" s="18" t="n">
        <v>0</v>
      </c>
      <c r="D269" s="19" t="n">
        <f aca="false">IF(B268&lt;&gt;"",(B269-(B268+C269))/(B268+C269)*100,0)</f>
        <v>-1.87422552664189</v>
      </c>
      <c r="E269" s="20" t="n">
        <f aca="false">1+D269/100</f>
        <v>0.981257744733581</v>
      </c>
      <c r="F269" s="21" t="n">
        <f aca="false">ROUNDUP((PRODUCT($E$8:E269)-1),4)</f>
        <v>0.8143</v>
      </c>
      <c r="G269" s="22" t="n">
        <f aca="false">((1+(ROUNDUP(F269*100,2))/100)^(365.25/(A269-$A$8+1))-1)</f>
        <v>1.29436341976631</v>
      </c>
      <c r="H269" s="26"/>
      <c r="I269" s="26"/>
      <c r="J269" s="26"/>
      <c r="K269" s="26"/>
      <c r="L269" s="26"/>
      <c r="M269" s="26"/>
      <c r="N269" s="26"/>
    </row>
    <row r="270" customFormat="false" ht="13.5" hidden="false" customHeight="true" outlineLevel="0" collapsed="false">
      <c r="A270" s="17" t="n">
        <v>44793</v>
      </c>
      <c r="B270" s="18" t="n">
        <v>14887.25</v>
      </c>
      <c r="C270" s="18" t="n">
        <v>0</v>
      </c>
      <c r="D270" s="19" t="n">
        <f aca="false">IF(B269&lt;&gt;"",(B270-(B269+C270))/(B269+C270)*100,0)</f>
        <v>0</v>
      </c>
      <c r="E270" s="20" t="n">
        <f aca="false">1+D270/100</f>
        <v>1</v>
      </c>
      <c r="F270" s="21" t="n">
        <f aca="false">ROUNDUP((PRODUCT($E$8:E270)-1),4)</f>
        <v>0.8143</v>
      </c>
      <c r="G270" s="22" t="n">
        <f aca="false">((1+(ROUNDUP(F270*100,2))/100)^(365.25/(A270-$A$8+1))-1)</f>
        <v>1.28713010606722</v>
      </c>
      <c r="H270" s="26"/>
      <c r="I270" s="26"/>
      <c r="J270" s="26"/>
      <c r="K270" s="26"/>
      <c r="L270" s="26"/>
      <c r="M270" s="26"/>
      <c r="N270" s="26"/>
    </row>
    <row r="271" customFormat="false" ht="13.5" hidden="false" customHeight="true" outlineLevel="0" collapsed="false">
      <c r="A271" s="17" t="n">
        <v>44794</v>
      </c>
      <c r="B271" s="18" t="n">
        <v>14887.25</v>
      </c>
      <c r="C271" s="18" t="n">
        <v>0</v>
      </c>
      <c r="D271" s="19" t="n">
        <f aca="false">IF(B270&lt;&gt;"",(B271-(B270+C271))/(B270+C271)*100,0)</f>
        <v>0</v>
      </c>
      <c r="E271" s="20" t="n">
        <f aca="false">1+D271/100</f>
        <v>1</v>
      </c>
      <c r="F271" s="21" t="n">
        <f aca="false">ROUNDUP((PRODUCT($E$8:E271)-1),4)</f>
        <v>0.8143</v>
      </c>
      <c r="G271" s="22" t="n">
        <f aca="false">((1+(ROUNDUP(F271*100,2))/100)^(365.25/(A271-$A$8+1))-1)</f>
        <v>1.27997413596734</v>
      </c>
      <c r="H271" s="26"/>
      <c r="I271" s="26"/>
      <c r="J271" s="26"/>
      <c r="K271" s="26"/>
      <c r="L271" s="26"/>
      <c r="M271" s="26"/>
      <c r="N271" s="26"/>
    </row>
    <row r="272" customFormat="false" ht="13.5" hidden="false" customHeight="true" outlineLevel="0" collapsed="false">
      <c r="A272" s="17" t="n">
        <v>44795</v>
      </c>
      <c r="B272" s="18" t="n">
        <v>14769.75</v>
      </c>
      <c r="C272" s="18" t="n">
        <v>0</v>
      </c>
      <c r="D272" s="19" t="n">
        <f aca="false">IF(B271&lt;&gt;"",(B272-(B271+C272))/(B271+C272)*100,0)</f>
        <v>-0.789265982636148</v>
      </c>
      <c r="E272" s="20" t="n">
        <f aca="false">1+D272/100</f>
        <v>0.992107340173638</v>
      </c>
      <c r="F272" s="21" t="n">
        <f aca="false">ROUNDUP((PRODUCT($E$8:E272)-1),4)</f>
        <v>0.8</v>
      </c>
      <c r="G272" s="22" t="n">
        <f aca="false">((1+(ROUNDUP(F272*100,2))/100)^(365.25/(A272-$A$8+1))-1)</f>
        <v>1.24823950846141</v>
      </c>
      <c r="H272" s="26"/>
      <c r="I272" s="26"/>
      <c r="J272" s="26"/>
      <c r="K272" s="26"/>
      <c r="L272" s="26"/>
      <c r="M272" s="26"/>
      <c r="N272" s="26"/>
    </row>
    <row r="273" customFormat="false" ht="13.5" hidden="false" customHeight="true" outlineLevel="0" collapsed="false">
      <c r="A273" s="17" t="n">
        <v>44796</v>
      </c>
      <c r="B273" s="18" t="n">
        <v>15133.48</v>
      </c>
      <c r="C273" s="18" t="n">
        <v>0</v>
      </c>
      <c r="D273" s="19" t="n">
        <f aca="false">IF(B272&lt;&gt;"",(B273-(B272+C273))/(B272+C273)*100,0)</f>
        <v>2.4626686301393</v>
      </c>
      <c r="E273" s="20" t="n">
        <f aca="false">1+D273/100</f>
        <v>1.02462668630139</v>
      </c>
      <c r="F273" s="21" t="n">
        <f aca="false">ROUNDUP((PRODUCT($E$8:E273)-1),4)</f>
        <v>0.8443</v>
      </c>
      <c r="G273" s="22" t="n">
        <f aca="false">((1+(ROUNDUP(F273*100,2))/100)^(365.25/(A273-$A$8+1))-1)</f>
        <v>1.31749454310897</v>
      </c>
      <c r="H273" s="26"/>
      <c r="I273" s="26"/>
      <c r="J273" s="26"/>
      <c r="K273" s="26"/>
      <c r="L273" s="26"/>
      <c r="M273" s="26"/>
      <c r="N273" s="26"/>
    </row>
    <row r="274" customFormat="false" ht="13.5" hidden="false" customHeight="true" outlineLevel="0" collapsed="false">
      <c r="A274" s="17" t="n">
        <v>44797</v>
      </c>
      <c r="B274" s="18" t="n">
        <v>15174.11</v>
      </c>
      <c r="C274" s="18" t="n">
        <v>0</v>
      </c>
      <c r="D274" s="19" t="n">
        <f aca="false">IF(B273&lt;&gt;"",(B274-(B273+C274))/(B273+C274)*100,0)</f>
        <v>0.26847757422616</v>
      </c>
      <c r="E274" s="20" t="n">
        <f aca="false">1+D274/100</f>
        <v>1.00268477574226</v>
      </c>
      <c r="F274" s="21" t="n">
        <f aca="false">ROUNDUP((PRODUCT($E$8:E274)-1),4)</f>
        <v>0.8493</v>
      </c>
      <c r="G274" s="22" t="n">
        <f aca="false">((1+(ROUNDUP(F274*100,2))/100)^(365.25/(A274-$A$8+1))-1)</f>
        <v>1.3187828602482</v>
      </c>
      <c r="H274" s="26"/>
      <c r="I274" s="26"/>
      <c r="J274" s="26"/>
      <c r="K274" s="26"/>
      <c r="L274" s="26"/>
      <c r="M274" s="26"/>
      <c r="N274" s="26"/>
    </row>
    <row r="275" customFormat="false" ht="13.5" hidden="false" customHeight="true" outlineLevel="0" collapsed="false">
      <c r="A275" s="17" t="n">
        <v>44798</v>
      </c>
      <c r="B275" s="18" t="n">
        <v>15365.31</v>
      </c>
      <c r="C275" s="18" t="n">
        <v>0</v>
      </c>
      <c r="D275" s="19" t="n">
        <f aca="false">IF(B274&lt;&gt;"",(B275-(B274+C275))/(B274+C275)*100,0)</f>
        <v>1.26004095133092</v>
      </c>
      <c r="E275" s="20" t="n">
        <f aca="false">1+D275/100</f>
        <v>1.01260040951331</v>
      </c>
      <c r="F275" s="21" t="n">
        <f aca="false">ROUNDUP((PRODUCT($E$8:E275)-1),4)</f>
        <v>0.8726</v>
      </c>
      <c r="G275" s="22" t="n">
        <f aca="false">((1+(ROUNDUP(F275*100,2))/100)^(365.25/(A275-$A$8+1))-1)</f>
        <v>1.35129974655398</v>
      </c>
      <c r="H275" s="26"/>
      <c r="I275" s="26"/>
      <c r="J275" s="26"/>
      <c r="K275" s="26"/>
      <c r="L275" s="26"/>
      <c r="M275" s="26"/>
      <c r="N275" s="26"/>
    </row>
    <row r="276" customFormat="false" ht="13.5" hidden="false" customHeight="true" outlineLevel="0" collapsed="false">
      <c r="A276" s="17" t="n">
        <v>44799</v>
      </c>
      <c r="B276" s="18" t="n">
        <v>15276.88</v>
      </c>
      <c r="C276" s="18" t="n">
        <v>0</v>
      </c>
      <c r="D276" s="19" t="n">
        <f aca="false">IF(B275&lt;&gt;"",(B276-(B275+C276))/(B275+C276)*100,0)</f>
        <v>-0.575517187743041</v>
      </c>
      <c r="E276" s="20" t="n">
        <f aca="false">1+D276/100</f>
        <v>0.994244828122569</v>
      </c>
      <c r="F276" s="21" t="n">
        <f aca="false">ROUNDUP((PRODUCT($E$8:E276)-1),4)</f>
        <v>0.8618</v>
      </c>
      <c r="G276" s="22" t="n">
        <f aca="false">((1+(ROUNDUP(F276*100,2))/100)^(365.25/(A276-$A$8+1))-1)</f>
        <v>1.32550281149278</v>
      </c>
      <c r="H276" s="26"/>
      <c r="I276" s="26"/>
      <c r="J276" s="26"/>
      <c r="K276" s="26"/>
      <c r="L276" s="26"/>
      <c r="M276" s="26"/>
      <c r="N276" s="26"/>
    </row>
    <row r="277" customFormat="false" ht="13.5" hidden="false" customHeight="true" outlineLevel="0" collapsed="false">
      <c r="A277" s="17" t="n">
        <v>44800</v>
      </c>
      <c r="B277" s="18" t="n">
        <v>15276.88</v>
      </c>
      <c r="C277" s="18" t="n">
        <v>0</v>
      </c>
      <c r="D277" s="19" t="n">
        <f aca="false">IF(B276&lt;&gt;"",(B277-(B276+C277))/(B276+C277)*100,0)</f>
        <v>0</v>
      </c>
      <c r="E277" s="20" t="n">
        <f aca="false">1+D277/100</f>
        <v>1</v>
      </c>
      <c r="F277" s="21" t="n">
        <f aca="false">ROUNDUP((PRODUCT($E$8:E277)-1),4)</f>
        <v>0.8618</v>
      </c>
      <c r="G277" s="22" t="n">
        <f aca="false">((1+(ROUNDUP(F277*100,2))/100)^(365.25/(A277-$A$8+1))-1)</f>
        <v>1.3182453589755</v>
      </c>
      <c r="H277" s="26"/>
      <c r="I277" s="26"/>
      <c r="J277" s="26"/>
      <c r="K277" s="26"/>
      <c r="L277" s="26"/>
      <c r="M277" s="26"/>
      <c r="N277" s="26"/>
    </row>
    <row r="278" customFormat="false" ht="13.5" hidden="false" customHeight="true" outlineLevel="0" collapsed="false">
      <c r="A278" s="17" t="n">
        <v>44801</v>
      </c>
      <c r="B278" s="18" t="n">
        <v>15276.88</v>
      </c>
      <c r="C278" s="18" t="n">
        <v>0</v>
      </c>
      <c r="D278" s="19" t="n">
        <f aca="false">IF(B277&lt;&gt;"",(B278-(B277+C278))/(B277+C278)*100,0)</f>
        <v>0</v>
      </c>
      <c r="E278" s="20" t="n">
        <f aca="false">1+D278/100</f>
        <v>1</v>
      </c>
      <c r="F278" s="21" t="n">
        <f aca="false">ROUNDUP((PRODUCT($E$8:E278)-1),4)</f>
        <v>0.8618</v>
      </c>
      <c r="G278" s="22" t="n">
        <f aca="false">((1+(ROUNDUP(F278*100,2))/100)^(365.25/(A278-$A$8+1))-1)</f>
        <v>1.31106386618459</v>
      </c>
      <c r="H278" s="26"/>
      <c r="I278" s="26"/>
      <c r="J278" s="26"/>
      <c r="K278" s="26"/>
      <c r="L278" s="26"/>
      <c r="M278" s="26"/>
      <c r="N278" s="26"/>
    </row>
    <row r="279" customFormat="false" ht="13.5" hidden="false" customHeight="true" outlineLevel="0" collapsed="false">
      <c r="A279" s="17" t="n">
        <v>44802</v>
      </c>
      <c r="B279" s="18" t="n">
        <v>15047.44</v>
      </c>
      <c r="C279" s="18" t="n">
        <v>0</v>
      </c>
      <c r="D279" s="19" t="n">
        <f aca="false">IF(B278&lt;&gt;"",(B279-(B278+C279))/(B278+C279)*100,0)</f>
        <v>-1.50187734668336</v>
      </c>
      <c r="E279" s="20" t="n">
        <f aca="false">1+D279/100</f>
        <v>0.984981226533166</v>
      </c>
      <c r="F279" s="21" t="n">
        <f aca="false">ROUNDUP((PRODUCT($E$8:E279)-1),4)</f>
        <v>0.8338</v>
      </c>
      <c r="G279" s="22" t="n">
        <f aca="false">((1+(ROUNDUP(F279*100,2))/100)^(365.25/(A279-$A$8+1))-1)</f>
        <v>1.2575488474702</v>
      </c>
      <c r="H279" s="26"/>
      <c r="I279" s="26"/>
      <c r="J279" s="26"/>
      <c r="K279" s="26"/>
      <c r="L279" s="26"/>
      <c r="M279" s="26"/>
      <c r="N279" s="26"/>
    </row>
    <row r="280" customFormat="false" ht="13.5" hidden="false" customHeight="true" outlineLevel="0" collapsed="false">
      <c r="A280" s="17" t="n">
        <v>44803</v>
      </c>
      <c r="B280" s="18" t="n">
        <v>14753.47</v>
      </c>
      <c r="C280" s="18" t="n">
        <v>0</v>
      </c>
      <c r="D280" s="19" t="n">
        <f aca="false">IF(B279&lt;&gt;"",(B280-(B279+C280))/(B279+C280)*100,0)</f>
        <v>-1.95362134688692</v>
      </c>
      <c r="E280" s="20" t="n">
        <f aca="false">1+D280/100</f>
        <v>0.980463786531131</v>
      </c>
      <c r="F280" s="21" t="n">
        <f aca="false">ROUNDUP((PRODUCT($E$8:E280)-1),4)</f>
        <v>0.798</v>
      </c>
      <c r="G280" s="22" t="n">
        <f aca="false">((1+(ROUNDUP(F280*100,2))/100)^(365.25/(A280-$A$8+1))-1)</f>
        <v>1.1922304341207</v>
      </c>
      <c r="H280" s="26"/>
      <c r="I280" s="26"/>
      <c r="J280" s="26"/>
      <c r="K280" s="26"/>
      <c r="L280" s="26"/>
      <c r="M280" s="26"/>
      <c r="N280" s="26"/>
    </row>
    <row r="281" customFormat="false" ht="13.5" hidden="false" customHeight="true" outlineLevel="0" collapsed="false">
      <c r="A281" s="17" t="n">
        <v>44804</v>
      </c>
      <c r="B281" s="18" t="n">
        <v>14636.36</v>
      </c>
      <c r="C281" s="18" t="n">
        <v>0</v>
      </c>
      <c r="D281" s="19" t="n">
        <f aca="false">IF(B280&lt;&gt;"",(B281-(B280+C281))/(B280+C281)*100,0)</f>
        <v>-0.793779361736586</v>
      </c>
      <c r="E281" s="20" t="n">
        <f aca="false">1+D281/100</f>
        <v>0.992062206382634</v>
      </c>
      <c r="F281" s="21" t="n">
        <f aca="false">ROUNDUP((PRODUCT($E$8:E281)-1),4)</f>
        <v>0.7837</v>
      </c>
      <c r="G281" s="22" t="n">
        <f aca="false">((1+(ROUNDUP(F281*100,2))/100)^(365.25/(A281-$A$8+1))-1)</f>
        <v>1.16281470496724</v>
      </c>
      <c r="H281" s="26"/>
      <c r="I281" s="26"/>
      <c r="J281" s="26"/>
      <c r="K281" s="26"/>
      <c r="L281" s="26"/>
      <c r="M281" s="26"/>
      <c r="N281" s="26"/>
    </row>
    <row r="282" customFormat="false" ht="13.5" hidden="false" customHeight="true" outlineLevel="0" collapsed="false">
      <c r="A282" s="17" t="n">
        <v>44805</v>
      </c>
      <c r="B282" s="18" t="n">
        <v>14344.78</v>
      </c>
      <c r="C282" s="18" t="n">
        <v>0</v>
      </c>
      <c r="D282" s="19" t="n">
        <f aca="false">IF(B281&lt;&gt;"",(B282-(B281+C282))/(B281+C282)*100,0)</f>
        <v>-1.99216198563031</v>
      </c>
      <c r="E282" s="20" t="n">
        <f aca="false">1+D282/100</f>
        <v>0.980078380143697</v>
      </c>
      <c r="F282" s="21" t="n">
        <f aca="false">ROUNDUP((PRODUCT($E$8:E282)-1),4)</f>
        <v>0.7482</v>
      </c>
      <c r="G282" s="22" t="n">
        <f aca="false">((1+(ROUNDUP(F282*100,2))/100)^(365.25/(A282-$A$8+1))-1)</f>
        <v>1.09993140890545</v>
      </c>
      <c r="H282" s="26"/>
      <c r="I282" s="26"/>
      <c r="J282" s="26"/>
      <c r="K282" s="26"/>
      <c r="L282" s="26"/>
      <c r="M282" s="26"/>
      <c r="N282" s="26"/>
    </row>
    <row r="283" customFormat="false" ht="13.5" hidden="false" customHeight="true" outlineLevel="0" collapsed="false">
      <c r="A283" s="17" t="n">
        <v>44806</v>
      </c>
      <c r="B283" s="18" t="n">
        <v>14665.04</v>
      </c>
      <c r="C283" s="18" t="n">
        <v>0</v>
      </c>
      <c r="D283" s="19" t="n">
        <f aca="false">IF(B282&lt;&gt;"",(B283-(B282+C283))/(B282+C283)*100,0)</f>
        <v>2.23258913695434</v>
      </c>
      <c r="E283" s="20" t="n">
        <f aca="false">1+D283/100</f>
        <v>1.02232589136954</v>
      </c>
      <c r="F283" s="21" t="n">
        <f aca="false">ROUNDUP((PRODUCT($E$8:E283)-1),4)</f>
        <v>0.7872</v>
      </c>
      <c r="G283" s="22" t="n">
        <f aca="false">((1+(ROUNDUP(F283*100,2))/100)^(365.25/(A283-$A$8+1))-1)</f>
        <v>1.1563451657538</v>
      </c>
      <c r="H283" s="26"/>
      <c r="I283" s="26"/>
      <c r="J283" s="26"/>
      <c r="K283" s="26"/>
      <c r="L283" s="26"/>
      <c r="M283" s="26"/>
      <c r="N283" s="26"/>
    </row>
    <row r="284" customFormat="false" ht="13.5" hidden="false" customHeight="true" outlineLevel="0" collapsed="false">
      <c r="A284" s="17" t="n">
        <v>44807</v>
      </c>
      <c r="B284" s="18" t="n">
        <v>15278.64</v>
      </c>
      <c r="C284" s="18" t="n">
        <v>613.6</v>
      </c>
      <c r="D284" s="19" t="n">
        <f aca="false">IF(B283&lt;&gt;"",(B284-(B283+C284))/(B283+C284)*100,0)</f>
        <v>0</v>
      </c>
      <c r="E284" s="20" t="n">
        <f aca="false">1+D284/100</f>
        <v>1</v>
      </c>
      <c r="F284" s="21" t="n">
        <f aca="false">ROUNDUP((PRODUCT($E$8:E284)-1),4)</f>
        <v>0.7872</v>
      </c>
      <c r="G284" s="22" t="n">
        <f aca="false">((1+(ROUNDUP(F284*100,2))/100)^(365.25/(A284-$A$8+1))-1)</f>
        <v>1.15037162329745</v>
      </c>
      <c r="H284" s="26"/>
      <c r="I284" s="26"/>
      <c r="J284" s="26"/>
      <c r="K284" s="26"/>
      <c r="L284" s="26"/>
      <c r="M284" s="26"/>
      <c r="N284" s="26"/>
    </row>
    <row r="285" customFormat="false" ht="13.5" hidden="false" customHeight="true" outlineLevel="0" collapsed="false">
      <c r="A285" s="17" t="n">
        <v>44808</v>
      </c>
      <c r="B285" s="18" t="n">
        <v>15278.64</v>
      </c>
      <c r="C285" s="18" t="n">
        <v>0</v>
      </c>
      <c r="D285" s="19" t="n">
        <f aca="false">IF(B284&lt;&gt;"",(B285-(B284+C285))/(B284+C285)*100,0)</f>
        <v>0</v>
      </c>
      <c r="E285" s="20" t="n">
        <f aca="false">1+D285/100</f>
        <v>1</v>
      </c>
      <c r="F285" s="21" t="n">
        <f aca="false">ROUNDUP((PRODUCT($E$8:E285)-1),4)</f>
        <v>0.7872</v>
      </c>
      <c r="G285" s="22" t="n">
        <f aca="false">((1+(ROUNDUP(F285*100,2))/100)^(365.25/(A285-$A$8+1))-1)</f>
        <v>1.14445742593264</v>
      </c>
      <c r="H285" s="26"/>
      <c r="I285" s="26"/>
      <c r="J285" s="26"/>
      <c r="K285" s="26"/>
      <c r="L285" s="26"/>
      <c r="M285" s="26"/>
      <c r="N285" s="26"/>
    </row>
    <row r="286" customFormat="false" ht="13.5" hidden="false" customHeight="true" outlineLevel="0" collapsed="false">
      <c r="A286" s="17" t="n">
        <v>44809</v>
      </c>
      <c r="B286" s="18" t="n">
        <v>15276.15</v>
      </c>
      <c r="C286" s="18" t="n">
        <v>0</v>
      </c>
      <c r="D286" s="19" t="n">
        <f aca="false">IF(B285&lt;&gt;"",(B286-(B285+C286))/(B285+C286)*100,0)</f>
        <v>-0.0162972620599725</v>
      </c>
      <c r="E286" s="20" t="n">
        <f aca="false">1+D286/100</f>
        <v>0.9998370273794</v>
      </c>
      <c r="F286" s="21" t="n">
        <f aca="false">ROUNDUP((PRODUCT($E$8:E286)-1),4)</f>
        <v>0.7869</v>
      </c>
      <c r="G286" s="22" t="n">
        <f aca="false">((1+(ROUNDUP(F286*100,2))/100)^(365.25/(A286-$A$8+1))-1)</f>
        <v>1.13813176457038</v>
      </c>
      <c r="H286" s="26"/>
      <c r="I286" s="26"/>
      <c r="J286" s="26"/>
      <c r="K286" s="26"/>
      <c r="L286" s="26"/>
      <c r="M286" s="26"/>
      <c r="N286" s="26"/>
    </row>
    <row r="287" customFormat="false" ht="13.5" hidden="false" customHeight="true" outlineLevel="0" collapsed="false">
      <c r="A287" s="17" t="n">
        <v>44810</v>
      </c>
      <c r="B287" s="18" t="n">
        <v>15303.54</v>
      </c>
      <c r="C287" s="18" t="n">
        <v>0</v>
      </c>
      <c r="D287" s="19" t="n">
        <f aca="false">IF(B286&lt;&gt;"",(B287-(B286+C287))/(B286+C287)*100,0)</f>
        <v>0.179299103504491</v>
      </c>
      <c r="E287" s="20" t="n">
        <f aca="false">1+D287/100</f>
        <v>1.00179299103505</v>
      </c>
      <c r="F287" s="21" t="n">
        <f aca="false">ROUNDUP((PRODUCT($E$8:E287)-1),4)</f>
        <v>0.7901</v>
      </c>
      <c r="G287" s="22" t="n">
        <f aca="false">((1+(ROUNDUP(F287*100,2))/100)^(365.25/(A287-$A$8+1))-1)</f>
        <v>1.13731924764312</v>
      </c>
      <c r="H287" s="26"/>
      <c r="I287" s="26"/>
      <c r="J287" s="26"/>
      <c r="K287" s="26"/>
      <c r="L287" s="26"/>
      <c r="M287" s="26"/>
      <c r="N287" s="26"/>
    </row>
    <row r="288" customFormat="false" ht="13.5" hidden="false" customHeight="true" outlineLevel="0" collapsed="false">
      <c r="A288" s="17" t="n">
        <v>44811</v>
      </c>
      <c r="B288" s="18" t="n">
        <v>15136.71</v>
      </c>
      <c r="C288" s="18" t="n">
        <v>0</v>
      </c>
      <c r="D288" s="19" t="n">
        <f aca="false">IF(B287&lt;&gt;"",(B288-(B287+C288))/(B287+C288)*100,0)</f>
        <v>-1.09013992840873</v>
      </c>
      <c r="E288" s="20" t="n">
        <f aca="false">1+D288/100</f>
        <v>0.989098600715913</v>
      </c>
      <c r="F288" s="21" t="n">
        <f aca="false">ROUNDUP((PRODUCT($E$8:E288)-1),4)</f>
        <v>0.7706</v>
      </c>
      <c r="G288" s="22" t="n">
        <f aca="false">((1+(ROUNDUP(F288*100,2))/100)^(365.25/(A288-$A$8+1))-1)</f>
        <v>1.10141800169831</v>
      </c>
      <c r="H288" s="26"/>
      <c r="I288" s="26"/>
      <c r="J288" s="26"/>
      <c r="K288" s="26"/>
      <c r="L288" s="26"/>
      <c r="M288" s="26"/>
      <c r="N288" s="26"/>
    </row>
    <row r="289" customFormat="false" ht="13.5" hidden="false" customHeight="true" outlineLevel="0" collapsed="false">
      <c r="A289" s="17" t="n">
        <v>44812</v>
      </c>
      <c r="B289" s="18" t="n">
        <v>15557.5</v>
      </c>
      <c r="C289" s="18" t="n">
        <v>0</v>
      </c>
      <c r="D289" s="19" t="n">
        <f aca="false">IF(B288&lt;&gt;"",(B289-(B288+C289))/(B288+C289)*100,0)</f>
        <v>2.77993038117266</v>
      </c>
      <c r="E289" s="20" t="n">
        <f aca="false">1+D289/100</f>
        <v>1.02779930381173</v>
      </c>
      <c r="F289" s="21" t="n">
        <f aca="false">ROUNDUP((PRODUCT($E$8:E289)-1),4)</f>
        <v>0.8198</v>
      </c>
      <c r="G289" s="22" t="n">
        <f aca="false">((1+(ROUNDUP(F289*100,2))/100)^(365.25/(A289-$A$8+1))-1)</f>
        <v>1.17163066101096</v>
      </c>
      <c r="H289" s="26"/>
      <c r="I289" s="26"/>
      <c r="J289" s="26"/>
      <c r="K289" s="26"/>
      <c r="L289" s="26"/>
      <c r="M289" s="26"/>
      <c r="N289" s="26"/>
    </row>
    <row r="290" customFormat="false" ht="13.5" hidden="false" customHeight="true" outlineLevel="0" collapsed="false">
      <c r="A290" s="17" t="n">
        <v>44813</v>
      </c>
      <c r="B290" s="18" t="n">
        <v>15935.96</v>
      </c>
      <c r="C290" s="18" t="n">
        <v>0</v>
      </c>
      <c r="D290" s="19" t="n">
        <f aca="false">IF(B289&lt;&gt;"",(B290-(B289+C290))/(B289+C290)*100,0)</f>
        <v>2.4326530612245</v>
      </c>
      <c r="E290" s="20" t="n">
        <f aca="false">1+D290/100</f>
        <v>1.02432653061224</v>
      </c>
      <c r="F290" s="21" t="n">
        <f aca="false">ROUNDUP((PRODUCT($E$8:E290)-1),4)</f>
        <v>0.8641</v>
      </c>
      <c r="G290" s="22" t="n">
        <f aca="false">((1+(ROUNDUP(F290*100,2))/100)^(365.25/(A290-$A$8+1))-1)</f>
        <v>1.2339698432843</v>
      </c>
      <c r="H290" s="26"/>
      <c r="I290" s="26"/>
      <c r="J290" s="26"/>
      <c r="K290" s="26"/>
      <c r="L290" s="26"/>
      <c r="M290" s="26"/>
      <c r="N290" s="26"/>
    </row>
    <row r="291" customFormat="false" ht="13.5" hidden="false" customHeight="true" outlineLevel="0" collapsed="false">
      <c r="A291" s="17" t="n">
        <v>44814</v>
      </c>
      <c r="B291" s="18" t="n">
        <v>15935.96</v>
      </c>
      <c r="C291" s="18" t="n">
        <v>0</v>
      </c>
      <c r="D291" s="19" t="n">
        <f aca="false">IF(B290&lt;&gt;"",(B291-(B290+C291))/(B290+C291)*100,0)</f>
        <v>0</v>
      </c>
      <c r="E291" s="20" t="n">
        <f aca="false">1+D291/100</f>
        <v>1</v>
      </c>
      <c r="F291" s="21" t="n">
        <f aca="false">ROUNDUP((PRODUCT($E$8:E291)-1),4)</f>
        <v>0.8641</v>
      </c>
      <c r="G291" s="22" t="n">
        <f aca="false">((1+(ROUNDUP(F291*100,2))/100)^(365.25/(A291-$A$8+1))-1)</f>
        <v>1.22765617380264</v>
      </c>
      <c r="H291" s="26"/>
      <c r="I291" s="26"/>
      <c r="J291" s="26"/>
      <c r="K291" s="26"/>
      <c r="L291" s="26"/>
      <c r="M291" s="26"/>
      <c r="N291" s="26"/>
    </row>
    <row r="292" customFormat="false" ht="13.5" hidden="false" customHeight="true" outlineLevel="0" collapsed="false">
      <c r="A292" s="17" t="n">
        <v>44815</v>
      </c>
      <c r="B292" s="18" t="n">
        <v>15935.96</v>
      </c>
      <c r="C292" s="18" t="n">
        <v>0</v>
      </c>
      <c r="D292" s="19" t="n">
        <f aca="false">IF(B291&lt;&gt;"",(B292-(B291+C292))/(B291+C292)*100,0)</f>
        <v>0</v>
      </c>
      <c r="E292" s="20" t="n">
        <f aca="false">1+D292/100</f>
        <v>1</v>
      </c>
      <c r="F292" s="21" t="n">
        <f aca="false">ROUNDUP((PRODUCT($E$8:E292)-1),4)</f>
        <v>0.8641</v>
      </c>
      <c r="G292" s="22" t="n">
        <f aca="false">((1+(ROUNDUP(F292*100,2))/100)^(365.25/(A292-$A$8+1))-1)</f>
        <v>1.22140446726086</v>
      </c>
      <c r="H292" s="26"/>
      <c r="I292" s="26"/>
      <c r="J292" s="26"/>
      <c r="K292" s="26"/>
      <c r="L292" s="26"/>
      <c r="M292" s="26"/>
      <c r="N292" s="26"/>
    </row>
    <row r="293" customFormat="false" ht="13.5" hidden="false" customHeight="true" outlineLevel="0" collapsed="false">
      <c r="A293" s="17" t="n">
        <v>44816</v>
      </c>
      <c r="B293" s="18" t="n">
        <v>16187.42</v>
      </c>
      <c r="C293" s="18" t="n">
        <v>0</v>
      </c>
      <c r="D293" s="19" t="n">
        <f aca="false">IF(B292&lt;&gt;"",(B293-(B292+C293))/(B292+C293)*100,0)</f>
        <v>1.57794070768249</v>
      </c>
      <c r="E293" s="20" t="n">
        <f aca="false">1+D293/100</f>
        <v>1.01577940707683</v>
      </c>
      <c r="F293" s="21" t="n">
        <f aca="false">ROUNDUP((PRODUCT($E$8:E293)-1),4)</f>
        <v>0.8935</v>
      </c>
      <c r="G293" s="22" t="n">
        <f aca="false">((1+(ROUNDUP(F293*100,2))/100)^(365.25/(A293-$A$8+1))-1)</f>
        <v>1.25992977984155</v>
      </c>
      <c r="H293" s="26"/>
      <c r="I293" s="26"/>
      <c r="J293" s="26"/>
      <c r="K293" s="26"/>
      <c r="L293" s="26"/>
      <c r="M293" s="26"/>
      <c r="N293" s="26"/>
    </row>
    <row r="294" customFormat="false" ht="13.5" hidden="false" customHeight="true" outlineLevel="0" collapsed="false">
      <c r="A294" s="17" t="n">
        <v>44817</v>
      </c>
      <c r="B294" s="18" t="n">
        <v>15891.6</v>
      </c>
      <c r="C294" s="18" t="n">
        <v>62.32</v>
      </c>
      <c r="D294" s="19" t="n">
        <f aca="false">IF(B293&lt;&gt;"",(B294-(B293+C294))/(B293+C294)*100,0)</f>
        <v>-2.20397372511806</v>
      </c>
      <c r="E294" s="20" t="n">
        <f aca="false">1+D294/100</f>
        <v>0.977960262748819</v>
      </c>
      <c r="F294" s="21" t="n">
        <f aca="false">ROUNDUP((PRODUCT($E$8:E294)-1),4)</f>
        <v>0.8518</v>
      </c>
      <c r="G294" s="22" t="n">
        <f aca="false">((1+(ROUNDUP(F294*100,2))/100)^(365.25/(A294-$A$8+1))-1)</f>
        <v>1.1905496078868</v>
      </c>
      <c r="H294" s="26"/>
      <c r="I294" s="26"/>
      <c r="J294" s="26"/>
      <c r="K294" s="26"/>
      <c r="L294" s="26"/>
      <c r="M294" s="26"/>
      <c r="N294" s="26"/>
    </row>
    <row r="295" customFormat="false" ht="13.5" hidden="false" customHeight="true" outlineLevel="0" collapsed="false">
      <c r="A295" s="17" t="n">
        <v>44818</v>
      </c>
      <c r="B295" s="18" t="n">
        <v>15863.55</v>
      </c>
      <c r="C295" s="18" t="n">
        <v>0</v>
      </c>
      <c r="D295" s="19" t="n">
        <f aca="false">IF(B294&lt;&gt;"",(B295-(B294+C295))/(B294+C295)*100,0)</f>
        <v>-0.176508344030804</v>
      </c>
      <c r="E295" s="20" t="n">
        <f aca="false">1+D295/100</f>
        <v>0.998234916559692</v>
      </c>
      <c r="F295" s="21" t="n">
        <f aca="false">ROUNDUP((PRODUCT($E$8:E295)-1),4)</f>
        <v>0.8485</v>
      </c>
      <c r="G295" s="22" t="n">
        <f aca="false">((1+(ROUNDUP(F295*100,2))/100)^(365.25/(A295-$A$8+1))-1)</f>
        <v>1.179657292981</v>
      </c>
      <c r="H295" s="26"/>
      <c r="I295" s="26"/>
      <c r="J295" s="26"/>
      <c r="K295" s="26"/>
      <c r="L295" s="26"/>
      <c r="M295" s="26"/>
      <c r="N295" s="26"/>
    </row>
    <row r="296" customFormat="false" ht="13.5" hidden="false" customHeight="true" outlineLevel="0" collapsed="false">
      <c r="A296" s="17" t="n">
        <v>44819</v>
      </c>
      <c r="B296" s="18" t="n">
        <v>15761.55</v>
      </c>
      <c r="C296" s="18" t="n">
        <v>0</v>
      </c>
      <c r="D296" s="19" t="n">
        <f aca="false">IF(B295&lt;&gt;"",(B296-(B295+C296))/(B295+C296)*100,0)</f>
        <v>-0.642983443176338</v>
      </c>
      <c r="E296" s="20" t="n">
        <f aca="false">1+D296/100</f>
        <v>0.993570165568237</v>
      </c>
      <c r="F296" s="21" t="n">
        <f aca="false">ROUNDUP((PRODUCT($E$8:E296)-1),4)</f>
        <v>0.8366</v>
      </c>
      <c r="G296" s="22" t="n">
        <f aca="false">((1+(ROUNDUP(F296*100,2))/100)^(365.25/(A296-$A$8+1))-1)</f>
        <v>1.15611740814348</v>
      </c>
      <c r="H296" s="26"/>
      <c r="I296" s="26"/>
      <c r="J296" s="26"/>
      <c r="K296" s="26"/>
      <c r="L296" s="26"/>
      <c r="M296" s="26"/>
      <c r="N296" s="26"/>
    </row>
    <row r="297" customFormat="false" ht="13.5" hidden="false" customHeight="true" outlineLevel="0" collapsed="false">
      <c r="A297" s="17" t="n">
        <v>44820</v>
      </c>
      <c r="B297" s="18" t="n">
        <v>15514.2</v>
      </c>
      <c r="C297" s="18" t="n">
        <v>0</v>
      </c>
      <c r="D297" s="19" t="n">
        <f aca="false">IF(B296&lt;&gt;"",(B297-(B296+C297))/(B296+C297)*100,0)</f>
        <v>-1.56932535188481</v>
      </c>
      <c r="E297" s="20" t="n">
        <f aca="false">1+D297/100</f>
        <v>0.984306746481152</v>
      </c>
      <c r="F297" s="21" t="n">
        <f aca="false">ROUNDUP((PRODUCT($E$8:E297)-1),4)</f>
        <v>0.8078</v>
      </c>
      <c r="G297" s="22" t="n">
        <f aca="false">((1+(ROUNDUP(F297*100,2))/100)^(365.25/(A297-$A$8+1))-1)</f>
        <v>1.10802847303294</v>
      </c>
      <c r="H297" s="26"/>
      <c r="I297" s="26"/>
      <c r="J297" s="26"/>
      <c r="K297" s="26"/>
      <c r="L297" s="26"/>
      <c r="M297" s="26"/>
      <c r="N297" s="26"/>
    </row>
    <row r="298" customFormat="false" ht="13.5" hidden="false" customHeight="true" outlineLevel="0" collapsed="false">
      <c r="A298" s="17" t="n">
        <v>44821</v>
      </c>
      <c r="B298" s="18" t="n">
        <v>15514.2</v>
      </c>
      <c r="C298" s="18" t="n">
        <v>0</v>
      </c>
      <c r="D298" s="19" t="n">
        <f aca="false">IF(B297&lt;&gt;"",(B298-(B297+C298))/(B297+C298)*100,0)</f>
        <v>0</v>
      </c>
      <c r="E298" s="20" t="n">
        <f aca="false">1+D298/100</f>
        <v>1</v>
      </c>
      <c r="F298" s="21" t="n">
        <f aca="false">ROUNDUP((PRODUCT($E$8:E298)-1),4)</f>
        <v>0.8078</v>
      </c>
      <c r="G298" s="22" t="n">
        <f aca="false">((1+(ROUNDUP(F298*100,2))/100)^(365.25/(A298-$A$8+1))-1)</f>
        <v>1.10263309098026</v>
      </c>
      <c r="H298" s="26"/>
      <c r="I298" s="26"/>
      <c r="J298" s="26"/>
      <c r="K298" s="26"/>
      <c r="L298" s="26"/>
      <c r="M298" s="26"/>
      <c r="N298" s="26"/>
    </row>
    <row r="299" customFormat="false" ht="13.5" hidden="false" customHeight="true" outlineLevel="0" collapsed="false">
      <c r="A299" s="17" t="n">
        <v>44822</v>
      </c>
      <c r="B299" s="18" t="n">
        <v>15575.04</v>
      </c>
      <c r="C299" s="18" t="n">
        <v>60.84</v>
      </c>
      <c r="D299" s="19" t="n">
        <f aca="false">IF(B298&lt;&gt;"",(B299-(B298+C299))/(B298+C299)*100,0)</f>
        <v>0</v>
      </c>
      <c r="E299" s="20" t="n">
        <f aca="false">1+D299/100</f>
        <v>1</v>
      </c>
      <c r="F299" s="21" t="n">
        <f aca="false">ROUNDUP((PRODUCT($E$8:E299)-1),4)</f>
        <v>0.8078</v>
      </c>
      <c r="G299" s="22" t="n">
        <f aca="false">((1+(ROUNDUP(F299*100,2))/100)^(365.25/(A299-$A$8+1))-1)</f>
        <v>1.09728833130921</v>
      </c>
      <c r="H299" s="26"/>
      <c r="I299" s="26"/>
      <c r="J299" s="26"/>
      <c r="K299" s="26"/>
      <c r="L299" s="26"/>
      <c r="M299" s="26"/>
      <c r="N299" s="26"/>
    </row>
    <row r="300" customFormat="false" ht="13.5" hidden="false" customHeight="true" outlineLevel="0" collapsed="false">
      <c r="A300" s="17" t="n">
        <v>44823</v>
      </c>
      <c r="B300" s="18" t="n">
        <v>15562.24</v>
      </c>
      <c r="C300" s="18" t="n">
        <v>0</v>
      </c>
      <c r="D300" s="19" t="n">
        <f aca="false">IF(B299&lt;&gt;"",(B300-(B299+C300))/(B299+C300)*100,0)</f>
        <v>-0.0821827744904738</v>
      </c>
      <c r="E300" s="20" t="n">
        <f aca="false">1+D300/100</f>
        <v>0.999178172255095</v>
      </c>
      <c r="F300" s="21" t="n">
        <f aca="false">ROUNDUP((PRODUCT($E$8:E300)-1),4)</f>
        <v>0.8063</v>
      </c>
      <c r="G300" s="22" t="n">
        <f aca="false">((1+(ROUNDUP(F300*100,2))/100)^(365.25/(A300-$A$8+1))-1)</f>
        <v>1.08982989001389</v>
      </c>
      <c r="H300" s="26"/>
      <c r="I300" s="26"/>
      <c r="J300" s="26"/>
      <c r="K300" s="26"/>
      <c r="L300" s="26"/>
      <c r="M300" s="26"/>
      <c r="N300" s="26"/>
    </row>
    <row r="301" customFormat="false" ht="13.5" hidden="false" customHeight="true" outlineLevel="0" collapsed="false">
      <c r="A301" s="17" t="n">
        <v>44824</v>
      </c>
      <c r="B301" s="18" t="n">
        <v>15600.64</v>
      </c>
      <c r="C301" s="18" t="n">
        <v>0</v>
      </c>
      <c r="D301" s="19" t="n">
        <f aca="false">IF(B300&lt;&gt;"",(B301-(B300+C301))/(B300+C301)*100,0)</f>
        <v>0.246751110379994</v>
      </c>
      <c r="E301" s="20" t="n">
        <f aca="false">1+D301/100</f>
        <v>1.0024675111038</v>
      </c>
      <c r="F301" s="21" t="n">
        <f aca="false">ROUNDUP((PRODUCT($E$8:E301)-1),4)</f>
        <v>0.8108</v>
      </c>
      <c r="G301" s="22" t="n">
        <f aca="false">((1+(ROUNDUP(F301*100,2))/100)^(365.25/(A301-$A$8+1))-1)</f>
        <v>1.09105092020004</v>
      </c>
      <c r="H301" s="26"/>
      <c r="I301" s="26"/>
      <c r="J301" s="26"/>
      <c r="K301" s="26"/>
      <c r="L301" s="26"/>
      <c r="M301" s="26"/>
      <c r="N301" s="26"/>
    </row>
    <row r="302" customFormat="false" ht="13.5" hidden="false" customHeight="true" outlineLevel="0" collapsed="false">
      <c r="A302" s="17" t="n">
        <v>44825</v>
      </c>
      <c r="B302" s="18" t="n">
        <v>15590.4</v>
      </c>
      <c r="C302" s="18" t="n">
        <v>0</v>
      </c>
      <c r="D302" s="19" t="n">
        <f aca="false">IF(B301&lt;&gt;"",(B302-(B301+C302))/(B301+C302)*100,0)</f>
        <v>-0.0656383327863458</v>
      </c>
      <c r="E302" s="20" t="n">
        <f aca="false">1+D302/100</f>
        <v>0.999343616672137</v>
      </c>
      <c r="F302" s="21" t="n">
        <f aca="false">ROUNDUP((PRODUCT($E$8:E302)-1),4)</f>
        <v>0.8096</v>
      </c>
      <c r="G302" s="22" t="n">
        <f aca="false">((1+(ROUNDUP(F302*100,2))/100)^(365.25/(A302-$A$8+1))-1)</f>
        <v>1.08411735396089</v>
      </c>
      <c r="H302" s="26"/>
      <c r="I302" s="26"/>
      <c r="J302" s="26"/>
      <c r="K302" s="26"/>
      <c r="L302" s="26"/>
      <c r="M302" s="26"/>
      <c r="N302" s="26"/>
    </row>
    <row r="303" customFormat="false" ht="13.5" hidden="false" customHeight="true" outlineLevel="0" collapsed="false">
      <c r="A303" s="17" t="n">
        <v>44826</v>
      </c>
      <c r="B303" s="18" t="n">
        <v>15342.08</v>
      </c>
      <c r="C303" s="18" t="n">
        <v>0</v>
      </c>
      <c r="D303" s="19" t="n">
        <f aca="false">IF(B302&lt;&gt;"",(B303-(B302+C303))/(B302+C303)*100,0)</f>
        <v>-1.5927750410509</v>
      </c>
      <c r="E303" s="20" t="n">
        <f aca="false">1+D303/100</f>
        <v>0.984072249589491</v>
      </c>
      <c r="F303" s="21" t="n">
        <f aca="false">ROUNDUP((PRODUCT($E$8:E303)-1),4)</f>
        <v>0.7808</v>
      </c>
      <c r="G303" s="22" t="n">
        <f aca="false">((1+(ROUNDUP(F303*100,2))/100)^(365.25/(A303-$A$8+1))-1)</f>
        <v>1.03820206832706</v>
      </c>
      <c r="H303" s="26"/>
      <c r="I303" s="26"/>
      <c r="J303" s="26"/>
      <c r="K303" s="26"/>
      <c r="L303" s="26"/>
      <c r="M303" s="26"/>
      <c r="N303" s="26"/>
    </row>
    <row r="304" customFormat="false" ht="13.5" hidden="false" customHeight="true" outlineLevel="0" collapsed="false">
      <c r="A304" s="17" t="n">
        <v>44827</v>
      </c>
      <c r="B304" s="18" t="n">
        <v>15129.4</v>
      </c>
      <c r="C304" s="18" t="n">
        <v>0</v>
      </c>
      <c r="D304" s="19" t="n">
        <f aca="false">IF(B303&lt;&gt;"",(B304-(B303+C304))/(B303+C304)*100,0)</f>
        <v>-1.38625271149675</v>
      </c>
      <c r="E304" s="20" t="n">
        <f aca="false">1+D304/100</f>
        <v>0.986137472885032</v>
      </c>
      <c r="F304" s="21" t="n">
        <f aca="false">ROUNDUP((PRODUCT($E$8:E304)-1),4)</f>
        <v>0.7561</v>
      </c>
      <c r="G304" s="22" t="n">
        <f aca="false">((1+(ROUNDUP(F304*100,2))/100)^(365.25/(A304-$A$8+1))-1)</f>
        <v>0.998693337949159</v>
      </c>
      <c r="H304" s="26"/>
      <c r="I304" s="26"/>
      <c r="J304" s="26"/>
      <c r="K304" s="26"/>
      <c r="L304" s="26"/>
      <c r="M304" s="26"/>
      <c r="N304" s="26"/>
    </row>
    <row r="305" customFormat="false" ht="13.5" hidden="false" customHeight="true" outlineLevel="0" collapsed="false">
      <c r="A305" s="17" t="n">
        <v>44828</v>
      </c>
      <c r="B305" s="18" t="n">
        <v>15129.4</v>
      </c>
      <c r="C305" s="18" t="n">
        <v>0</v>
      </c>
      <c r="D305" s="19" t="n">
        <f aca="false">IF(B304&lt;&gt;"",(B305-(B304+C305))/(B304+C305)*100,0)</f>
        <v>0</v>
      </c>
      <c r="E305" s="20" t="n">
        <f aca="false">1+D305/100</f>
        <v>1</v>
      </c>
      <c r="F305" s="21" t="n">
        <f aca="false">ROUNDUP((PRODUCT($E$8:E305)-1),4)</f>
        <v>0.7561</v>
      </c>
      <c r="G305" s="22" t="n">
        <f aca="false">((1+(ROUNDUP(F305*100,2))/100)^(365.25/(A305-$A$8+1))-1)</f>
        <v>0.994054158440359</v>
      </c>
      <c r="H305" s="26"/>
      <c r="I305" s="26"/>
      <c r="J305" s="26"/>
      <c r="K305" s="26"/>
      <c r="L305" s="26"/>
      <c r="M305" s="26"/>
      <c r="N305" s="26"/>
    </row>
    <row r="306" customFormat="false" ht="13.5" hidden="false" customHeight="true" outlineLevel="0" collapsed="false">
      <c r="A306" s="17" t="n">
        <v>44829</v>
      </c>
      <c r="B306" s="18" t="n">
        <v>15129.4</v>
      </c>
      <c r="C306" s="18" t="n">
        <v>0</v>
      </c>
      <c r="D306" s="19" t="n">
        <f aca="false">IF(B305&lt;&gt;"",(B306-(B305+C306))/(B305+C306)*100,0)</f>
        <v>0</v>
      </c>
      <c r="E306" s="20" t="n">
        <f aca="false">1+D306/100</f>
        <v>1</v>
      </c>
      <c r="F306" s="21" t="n">
        <f aca="false">ROUNDUP((PRODUCT($E$8:E306)-1),4)</f>
        <v>0.7561</v>
      </c>
      <c r="G306" s="22" t="n">
        <f aca="false">((1+(ROUNDUP(F306*100,2))/100)^(365.25/(A306-$A$8+1))-1)</f>
        <v>0.989456670516642</v>
      </c>
      <c r="H306" s="26"/>
      <c r="I306" s="26"/>
      <c r="J306" s="26"/>
      <c r="K306" s="26"/>
      <c r="L306" s="26"/>
      <c r="M306" s="26"/>
      <c r="N306" s="26"/>
    </row>
    <row r="307" customFormat="false" ht="13.5" hidden="false" customHeight="true" outlineLevel="0" collapsed="false">
      <c r="A307" s="17" t="n">
        <v>44830</v>
      </c>
      <c r="B307" s="18" t="n">
        <v>15176.2</v>
      </c>
      <c r="C307" s="18" t="n">
        <v>0</v>
      </c>
      <c r="D307" s="19" t="n">
        <f aca="false">IF(B306&lt;&gt;"",(B307-(B306+C307))/(B306+C307)*100,0)</f>
        <v>0.309331500257771</v>
      </c>
      <c r="E307" s="20" t="n">
        <f aca="false">1+D307/100</f>
        <v>1.00309331500258</v>
      </c>
      <c r="F307" s="21" t="n">
        <f aca="false">ROUNDUP((PRODUCT($E$8:E307)-1),4)</f>
        <v>0.7615</v>
      </c>
      <c r="G307" s="22" t="n">
        <f aca="false">((1+(ROUNDUP(F307*100,2))/100)^(365.25/(A307-$A$8+1))-1)</f>
        <v>0.99233389410345</v>
      </c>
      <c r="H307" s="26"/>
      <c r="I307" s="26"/>
      <c r="J307" s="26"/>
      <c r="K307" s="26"/>
      <c r="L307" s="26"/>
      <c r="M307" s="26"/>
      <c r="N307" s="26"/>
    </row>
    <row r="308" customFormat="false" ht="13.5" hidden="false" customHeight="true" outlineLevel="0" collapsed="false">
      <c r="A308" s="17" t="n">
        <v>44831</v>
      </c>
      <c r="B308" s="18" t="n">
        <v>15262</v>
      </c>
      <c r="C308" s="18" t="n">
        <v>0</v>
      </c>
      <c r="D308" s="19" t="n">
        <f aca="false">IF(B307&lt;&gt;"",(B308-(B307+C308))/(B307+C308)*100,0)</f>
        <v>0.56535891725202</v>
      </c>
      <c r="E308" s="20" t="n">
        <f aca="false">1+D308/100</f>
        <v>1.00565358917252</v>
      </c>
      <c r="F308" s="21" t="n">
        <f aca="false">ROUNDUP((PRODUCT($E$8:E308)-1),4)</f>
        <v>0.7715</v>
      </c>
      <c r="G308" s="22" t="n">
        <f aca="false">((1+(ROUNDUP(F308*100,2))/100)^(365.25/(A308-$A$8+1))-1)</f>
        <v>1.00147815962994</v>
      </c>
      <c r="H308" s="26"/>
      <c r="I308" s="26"/>
      <c r="J308" s="26"/>
      <c r="K308" s="26"/>
      <c r="L308" s="26"/>
      <c r="M308" s="26"/>
      <c r="N308" s="26"/>
    </row>
    <row r="309" customFormat="false" ht="13.5" hidden="false" customHeight="true" outlineLevel="0" collapsed="false">
      <c r="A309" s="17" t="n">
        <v>44832</v>
      </c>
      <c r="B309" s="18" t="n">
        <v>15238.6</v>
      </c>
      <c r="C309" s="18" t="n">
        <v>0</v>
      </c>
      <c r="D309" s="19" t="n">
        <f aca="false">IF(B308&lt;&gt;"",(B309-(B308+C309))/(B308+C309)*100,0)</f>
        <v>-0.153321976149912</v>
      </c>
      <c r="E309" s="20" t="n">
        <f aca="false">1+D309/100</f>
        <v>0.998466780238501</v>
      </c>
      <c r="F309" s="21" t="n">
        <f aca="false">ROUNDUP((PRODUCT($E$8:E309)-1),4)</f>
        <v>0.7688</v>
      </c>
      <c r="G309" s="22" t="n">
        <f aca="false">((1+(ROUNDUP(F309*100,2))/100)^(365.25/(A309-$A$8+1))-1)</f>
        <v>0.993204417319275</v>
      </c>
      <c r="H309" s="26"/>
      <c r="I309" s="26"/>
      <c r="J309" s="26"/>
      <c r="K309" s="26"/>
      <c r="L309" s="26"/>
      <c r="M309" s="26"/>
      <c r="N309" s="26"/>
    </row>
    <row r="310" customFormat="false" ht="13.5" hidden="false" customHeight="true" outlineLevel="0" collapsed="false">
      <c r="A310" s="17" t="n">
        <v>44833</v>
      </c>
      <c r="B310" s="18" t="n">
        <v>15108.6</v>
      </c>
      <c r="C310" s="18" t="n">
        <v>0</v>
      </c>
      <c r="D310" s="19" t="n">
        <f aca="false">IF(B309&lt;&gt;"",(B310-(B309+C310))/(B309+C310)*100,0)</f>
        <v>-0.853096741170449</v>
      </c>
      <c r="E310" s="20" t="n">
        <f aca="false">1+D310/100</f>
        <v>0.991469032588295</v>
      </c>
      <c r="F310" s="21" t="n">
        <f aca="false">ROUNDUP((PRODUCT($E$8:E310)-1),4)</f>
        <v>0.7537</v>
      </c>
      <c r="G310" s="22" t="n">
        <f aca="false">((1+(ROUNDUP(F310*100,2))/100)^(365.25/(A310-$A$8+1))-1)</f>
        <v>0.968225398876362</v>
      </c>
      <c r="H310" s="26"/>
      <c r="I310" s="26"/>
      <c r="J310" s="26"/>
      <c r="K310" s="26"/>
      <c r="L310" s="26"/>
      <c r="M310" s="26"/>
      <c r="N310" s="26"/>
    </row>
    <row r="311" customFormat="false" ht="13.5" hidden="false" customHeight="true" outlineLevel="0" collapsed="false">
      <c r="A311" s="17" t="n">
        <v>44834</v>
      </c>
      <c r="B311" s="18" t="n">
        <v>15230.8</v>
      </c>
      <c r="C311" s="18" t="n">
        <v>0</v>
      </c>
      <c r="D311" s="19" t="n">
        <f aca="false">IF(B310&lt;&gt;"",(B311-(B310+C311))/(B310+C311)*100,0)</f>
        <v>0.808810875924963</v>
      </c>
      <c r="E311" s="20" t="n">
        <f aca="false">1+D311/100</f>
        <v>1.00808810875925</v>
      </c>
      <c r="F311" s="21" t="n">
        <f aca="false">ROUNDUP((PRODUCT($E$8:E311)-1),4)</f>
        <v>0.7679</v>
      </c>
      <c r="G311" s="22" t="n">
        <f aca="false">((1+(ROUNDUP(F311*100,2))/100)^(365.25/(A311-$A$8+1))-1)</f>
        <v>0.982967231191356</v>
      </c>
      <c r="H311" s="26"/>
      <c r="I311" s="26"/>
      <c r="J311" s="26"/>
      <c r="K311" s="26"/>
      <c r="L311" s="26"/>
      <c r="M311" s="26"/>
      <c r="N311" s="26"/>
    </row>
    <row r="312" customFormat="false" ht="13.5" hidden="false" customHeight="true" outlineLevel="0" collapsed="false">
      <c r="A312" s="17" t="n">
        <v>44835</v>
      </c>
      <c r="B312" s="18" t="n">
        <v>15230.8</v>
      </c>
      <c r="C312" s="18" t="n">
        <v>0</v>
      </c>
      <c r="D312" s="19" t="n">
        <f aca="false">IF(B311&lt;&gt;"",(B312-(B311+C312))/(B311+C312)*100,0)</f>
        <v>0</v>
      </c>
      <c r="E312" s="20" t="n">
        <f aca="false">1+D312/100</f>
        <v>1</v>
      </c>
      <c r="F312" s="21" t="n">
        <f aca="false">ROUNDUP((PRODUCT($E$8:E312)-1),4)</f>
        <v>0.7679</v>
      </c>
      <c r="G312" s="22" t="n">
        <f aca="false">((1+(ROUNDUP(F312*100,2))/100)^(365.25/(A312-$A$8+1))-1)</f>
        <v>0.978521310807832</v>
      </c>
      <c r="H312" s="26"/>
      <c r="I312" s="26"/>
      <c r="J312" s="26"/>
      <c r="K312" s="26"/>
      <c r="L312" s="26"/>
      <c r="M312" s="26"/>
      <c r="N312" s="26"/>
    </row>
    <row r="313" customFormat="false" ht="13.5" hidden="false" customHeight="true" outlineLevel="0" collapsed="false">
      <c r="A313" s="17" t="n">
        <v>44836</v>
      </c>
      <c r="B313" s="18" t="n">
        <v>15230.8</v>
      </c>
      <c r="C313" s="18" t="n">
        <v>0</v>
      </c>
      <c r="D313" s="19" t="n">
        <f aca="false">IF(B312&lt;&gt;"",(B313-(B312+C313))/(B312+C313)*100,0)</f>
        <v>0</v>
      </c>
      <c r="E313" s="20" t="n">
        <f aca="false">1+D313/100</f>
        <v>1</v>
      </c>
      <c r="F313" s="21" t="n">
        <f aca="false">ROUNDUP((PRODUCT($E$8:E313)-1),4)</f>
        <v>0.7679</v>
      </c>
      <c r="G313" s="22" t="n">
        <f aca="false">((1+(ROUNDUP(F313*100,2))/100)^(365.25/(A313-$A$8+1))-1)</f>
        <v>0.974114319258484</v>
      </c>
      <c r="H313" s="26"/>
      <c r="I313" s="26"/>
      <c r="J313" s="26"/>
      <c r="K313" s="26"/>
      <c r="L313" s="26"/>
      <c r="M313" s="26"/>
      <c r="N313" s="26"/>
    </row>
    <row r="314" customFormat="false" ht="13.5" hidden="false" customHeight="true" outlineLevel="0" collapsed="false">
      <c r="A314" s="17" t="n">
        <v>44837</v>
      </c>
      <c r="B314" s="18" t="n">
        <v>15940.8</v>
      </c>
      <c r="C314" s="18" t="n">
        <v>590.4</v>
      </c>
      <c r="D314" s="19" t="n">
        <f aca="false">IF(B313&lt;&gt;"",(B314-(B313+C314))/(B313+C314)*100,0)</f>
        <v>0.755947715723209</v>
      </c>
      <c r="E314" s="20" t="n">
        <f aca="false">1+D314/100</f>
        <v>1.00755947715723</v>
      </c>
      <c r="F314" s="21" t="n">
        <f aca="false">ROUNDUP((PRODUCT($E$8:E314)-1),4)</f>
        <v>0.7812</v>
      </c>
      <c r="G314" s="22" t="n">
        <f aca="false">((1+(ROUNDUP(F314*100,2))/100)^(365.25/(A314-$A$8+1))-1)</f>
        <v>0.987388464026126</v>
      </c>
      <c r="H314" s="26"/>
      <c r="I314" s="26"/>
      <c r="J314" s="26"/>
      <c r="K314" s="26"/>
      <c r="L314" s="26"/>
      <c r="M314" s="26"/>
      <c r="N314" s="26"/>
    </row>
    <row r="315" customFormat="false" ht="13.5" hidden="false" customHeight="true" outlineLevel="0" collapsed="false">
      <c r="A315" s="17" t="n">
        <v>44838</v>
      </c>
      <c r="B315" s="18" t="n">
        <v>16478.1</v>
      </c>
      <c r="C315" s="18" t="n">
        <v>0</v>
      </c>
      <c r="D315" s="19" t="n">
        <f aca="false">IF(B314&lt;&gt;"",(B315-(B314+C315))/(B314+C315)*100,0)</f>
        <v>3.37059620596205</v>
      </c>
      <c r="E315" s="20" t="n">
        <f aca="false">1+D315/100</f>
        <v>1.03370596205962</v>
      </c>
      <c r="F315" s="21" t="n">
        <f aca="false">ROUNDUP((PRODUCT($E$8:E315)-1),4)</f>
        <v>0.8413</v>
      </c>
      <c r="G315" s="22" t="n">
        <f aca="false">((1+(ROUNDUP(F315*100,2))/100)^(365.25/(A315-$A$8+1))-1)</f>
        <v>1.06255249061912</v>
      </c>
      <c r="H315" s="26"/>
      <c r="I315" s="26"/>
      <c r="J315" s="26"/>
      <c r="K315" s="26"/>
      <c r="L315" s="26"/>
      <c r="M315" s="26"/>
      <c r="N315" s="26"/>
    </row>
    <row r="316" customFormat="false" ht="13.5" hidden="false" customHeight="true" outlineLevel="0" collapsed="false">
      <c r="A316" s="17" t="n">
        <v>44839</v>
      </c>
      <c r="B316" s="18" t="n">
        <v>16310.7</v>
      </c>
      <c r="C316" s="18" t="n">
        <v>0</v>
      </c>
      <c r="D316" s="19" t="n">
        <f aca="false">IF(B315&lt;&gt;"",(B316-(B315+C316))/(B315+C316)*100,0)</f>
        <v>-1.01589382271014</v>
      </c>
      <c r="E316" s="20" t="n">
        <f aca="false">1+D316/100</f>
        <v>0.989841061772898</v>
      </c>
      <c r="F316" s="21" t="n">
        <f aca="false">ROUNDUP((PRODUCT($E$8:E316)-1),4)</f>
        <v>0.8226</v>
      </c>
      <c r="G316" s="22" t="n">
        <f aca="false">((1+(ROUNDUP(F316*100,2))/100)^(365.25/(A316-$A$8+1))-1)</f>
        <v>1.03304653045319</v>
      </c>
      <c r="H316" s="26"/>
      <c r="I316" s="26"/>
      <c r="J316" s="26"/>
      <c r="K316" s="26"/>
      <c r="L316" s="26"/>
      <c r="M316" s="26"/>
      <c r="N316" s="26"/>
    </row>
    <row r="317" customFormat="false" ht="13.5" hidden="false" customHeight="true" outlineLevel="0" collapsed="false">
      <c r="A317" s="17" t="n">
        <v>44840</v>
      </c>
      <c r="B317" s="18" t="n">
        <v>16367.4</v>
      </c>
      <c r="C317" s="18" t="n">
        <v>0</v>
      </c>
      <c r="D317" s="19" t="n">
        <f aca="false">IF(B316&lt;&gt;"",(B317-(B316+C317))/(B316+C317)*100,0)</f>
        <v>0.347624565469298</v>
      </c>
      <c r="E317" s="20" t="n">
        <f aca="false">1+D317/100</f>
        <v>1.00347624565469</v>
      </c>
      <c r="F317" s="21" t="n">
        <f aca="false">ROUNDUP((PRODUCT($E$8:E317)-1),4)</f>
        <v>0.8289</v>
      </c>
      <c r="G317" s="22" t="n">
        <f aca="false">((1+(ROUNDUP(F317*100,2))/100)^(365.25/(A317-$A$8+1))-1)</f>
        <v>1.03666207761442</v>
      </c>
      <c r="H317" s="26"/>
      <c r="I317" s="26"/>
      <c r="J317" s="26"/>
      <c r="K317" s="26"/>
      <c r="L317" s="26"/>
      <c r="M317" s="26"/>
      <c r="N317" s="26"/>
    </row>
    <row r="318" customFormat="false" ht="13.5" hidden="false" customHeight="true" outlineLevel="0" collapsed="false">
      <c r="A318" s="17" t="n">
        <v>44841</v>
      </c>
      <c r="B318" s="18" t="n">
        <v>16332.3</v>
      </c>
      <c r="C318" s="18" t="n">
        <v>0</v>
      </c>
      <c r="D318" s="19" t="n">
        <f aca="false">IF(B317&lt;&gt;"",(B318-(B317+C318))/(B317+C318)*100,0)</f>
        <v>-0.214450676344432</v>
      </c>
      <c r="E318" s="20" t="n">
        <f aca="false">1+D318/100</f>
        <v>0.997855493236556</v>
      </c>
      <c r="F318" s="21" t="n">
        <f aca="false">ROUNDUP((PRODUCT($E$8:E318)-1),4)</f>
        <v>0.825</v>
      </c>
      <c r="G318" s="22" t="n">
        <f aca="false">((1+(ROUNDUP(F318*100,2))/100)^(365.25/(A318-$A$8+1))-1)</f>
        <v>1.02692116675297</v>
      </c>
      <c r="H318" s="26"/>
      <c r="I318" s="26"/>
      <c r="J318" s="26"/>
      <c r="K318" s="26"/>
      <c r="L318" s="26"/>
      <c r="M318" s="26"/>
      <c r="N318" s="26"/>
    </row>
    <row r="319" customFormat="false" ht="13.5" hidden="false" customHeight="true" outlineLevel="0" collapsed="false">
      <c r="A319" s="17" t="n">
        <v>44842</v>
      </c>
      <c r="B319" s="18" t="n">
        <v>16634.75</v>
      </c>
      <c r="C319" s="18" t="n">
        <v>0</v>
      </c>
      <c r="D319" s="19" t="n">
        <f aca="false">IF(B318&lt;&gt;"",(B319-(B318+C319))/(B318+C319)*100,0)</f>
        <v>1.85185185185185</v>
      </c>
      <c r="E319" s="20" t="n">
        <f aca="false">1+D319/100</f>
        <v>1.01851851851852</v>
      </c>
      <c r="F319" s="21" t="n">
        <f aca="false">ROUNDUP((PRODUCT($E$8:E319)-1),4)</f>
        <v>0.8588</v>
      </c>
      <c r="G319" s="22" t="n">
        <f aca="false">((1+(ROUNDUP(F319*100,2))/100)^(365.25/(A319-$A$8+1))-1)</f>
        <v>1.06625268510197</v>
      </c>
      <c r="H319" s="26"/>
      <c r="I319" s="26"/>
      <c r="J319" s="26"/>
      <c r="K319" s="26"/>
      <c r="L319" s="26"/>
      <c r="M319" s="26"/>
      <c r="N319" s="26"/>
    </row>
    <row r="320" customFormat="false" ht="13.5" hidden="false" customHeight="true" outlineLevel="0" collapsed="false">
      <c r="A320" s="17" t="n">
        <v>44843</v>
      </c>
      <c r="B320" s="18" t="n">
        <v>16634.75</v>
      </c>
      <c r="C320" s="18" t="n">
        <v>0</v>
      </c>
      <c r="D320" s="19" t="n">
        <f aca="false">IF(B319&lt;&gt;"",(B320-(B319+C320))/(B319+C320)*100,0)</f>
        <v>0</v>
      </c>
      <c r="E320" s="20" t="n">
        <f aca="false">1+D320/100</f>
        <v>1</v>
      </c>
      <c r="F320" s="21" t="n">
        <f aca="false">ROUNDUP((PRODUCT($E$8:E320)-1),4)</f>
        <v>0.8588</v>
      </c>
      <c r="G320" s="22" t="n">
        <f aca="false">((1+(ROUNDUP(F320*100,2))/100)^(365.25/(A320-$A$8+1))-1)</f>
        <v>1.06146732339244</v>
      </c>
      <c r="H320" s="26"/>
      <c r="I320" s="26"/>
      <c r="J320" s="26"/>
      <c r="K320" s="26"/>
      <c r="L320" s="26"/>
      <c r="M320" s="26"/>
      <c r="N320" s="26"/>
    </row>
    <row r="321" customFormat="false" ht="13.5" hidden="false" customHeight="true" outlineLevel="0" collapsed="false">
      <c r="A321" s="17" t="n">
        <v>44844</v>
      </c>
      <c r="B321" s="18" t="n">
        <v>16387.25</v>
      </c>
      <c r="C321" s="18" t="n">
        <v>0</v>
      </c>
      <c r="D321" s="19" t="n">
        <f aca="false">IF(B320&lt;&gt;"",(B321-(B320+C321))/(B320+C321)*100,0)</f>
        <v>-1.4878492312779</v>
      </c>
      <c r="E321" s="20" t="n">
        <f aca="false">1+D321/100</f>
        <v>0.985121507687221</v>
      </c>
      <c r="F321" s="21" t="n">
        <f aca="false">ROUNDUP((PRODUCT($E$8:E321)-1),4)</f>
        <v>0.8311</v>
      </c>
      <c r="G321" s="22" t="n">
        <f aca="false">((1+(ROUNDUP(F321*100,2))/100)^(365.25/(A321-$A$8+1))-1)</f>
        <v>1.02111498433839</v>
      </c>
      <c r="H321" s="26"/>
      <c r="I321" s="26"/>
      <c r="J321" s="26"/>
      <c r="K321" s="26"/>
      <c r="L321" s="26"/>
      <c r="M321" s="26"/>
      <c r="N321" s="26"/>
    </row>
    <row r="322" customFormat="false" ht="13.5" hidden="false" customHeight="true" outlineLevel="0" collapsed="false">
      <c r="A322" s="17" t="n">
        <v>44845</v>
      </c>
      <c r="B322" s="18" t="n">
        <v>16340.5</v>
      </c>
      <c r="C322" s="18" t="n">
        <v>0</v>
      </c>
      <c r="D322" s="19" t="n">
        <f aca="false">IF(B321&lt;&gt;"",(B322-(B321+C322))/(B321+C322)*100,0)</f>
        <v>-0.285282765564692</v>
      </c>
      <c r="E322" s="20" t="n">
        <f aca="false">1+D322/100</f>
        <v>0.997147172344353</v>
      </c>
      <c r="F322" s="21" t="n">
        <f aca="false">ROUNDUP((PRODUCT($E$8:E322)-1),4)</f>
        <v>0.8259</v>
      </c>
      <c r="G322" s="22" t="n">
        <f aca="false">((1+(ROUNDUP(F322*100,2))/100)^(365.25/(A322-$A$8+1))-1)</f>
        <v>1.00996638351148</v>
      </c>
      <c r="H322" s="26"/>
      <c r="I322" s="26"/>
      <c r="J322" s="26"/>
      <c r="K322" s="26"/>
      <c r="L322" s="26"/>
      <c r="M322" s="26"/>
      <c r="N322" s="26"/>
    </row>
    <row r="323" customFormat="false" ht="13.5" hidden="false" customHeight="true" outlineLevel="0" collapsed="false">
      <c r="A323" s="17" t="n">
        <v>44846</v>
      </c>
      <c r="B323" s="18" t="n">
        <v>16357</v>
      </c>
      <c r="C323" s="18" t="n">
        <v>0</v>
      </c>
      <c r="D323" s="19" t="n">
        <f aca="false">IF(B322&lt;&gt;"",(B323-(B322+C323))/(B322+C323)*100,0)</f>
        <v>0.10097610232245</v>
      </c>
      <c r="E323" s="20" t="n">
        <f aca="false">1+D323/100</f>
        <v>1.00100976102322</v>
      </c>
      <c r="F323" s="21" t="n">
        <f aca="false">ROUNDUP((PRODUCT($E$8:E323)-1),4)</f>
        <v>0.8277</v>
      </c>
      <c r="G323" s="22" t="n">
        <f aca="false">((1+(ROUNDUP(F323*100,2))/100)^(365.25/(A323-$A$8+1))-1)</f>
        <v>1.00781619391596</v>
      </c>
      <c r="H323" s="26"/>
      <c r="I323" s="26"/>
      <c r="J323" s="26"/>
      <c r="K323" s="26"/>
      <c r="L323" s="26"/>
      <c r="M323" s="26"/>
      <c r="N323" s="26"/>
    </row>
    <row r="324" customFormat="false" ht="13.5" hidden="false" customHeight="true" outlineLevel="0" collapsed="false">
      <c r="A324" s="17" t="n">
        <v>44847</v>
      </c>
      <c r="B324" s="18" t="n">
        <v>16355.76</v>
      </c>
      <c r="C324" s="18" t="n">
        <v>59.26</v>
      </c>
      <c r="D324" s="19" t="n">
        <f aca="false">IF(B323&lt;&gt;"",(B324-(B323+C324))/(B323+C324)*100,0)</f>
        <v>-0.368537048024326</v>
      </c>
      <c r="E324" s="20" t="n">
        <f aca="false">1+D324/100</f>
        <v>0.996314629519757</v>
      </c>
      <c r="F324" s="21" t="n">
        <f aca="false">ROUNDUP((PRODUCT($E$8:E324)-1),4)</f>
        <v>0.821</v>
      </c>
      <c r="G324" s="22" t="n">
        <f aca="false">((1+(ROUNDUP(F324*100,2))/100)^(365.25/(A324-$A$8+1))-1)</f>
        <v>0.994946505540654</v>
      </c>
      <c r="H324" s="26"/>
      <c r="I324" s="26"/>
      <c r="J324" s="26"/>
      <c r="K324" s="26"/>
      <c r="L324" s="26"/>
      <c r="M324" s="26"/>
      <c r="N324" s="26"/>
    </row>
    <row r="325" customFormat="false" ht="13.5" hidden="false" customHeight="true" outlineLevel="0" collapsed="false">
      <c r="A325" s="17" t="n">
        <v>44848</v>
      </c>
      <c r="B325" s="18" t="n">
        <v>16322.64</v>
      </c>
      <c r="C325" s="18" t="n">
        <v>0</v>
      </c>
      <c r="D325" s="19" t="n">
        <f aca="false">IF(B324&lt;&gt;"",(B325-(B324+C325))/(B324+C325)*100,0)</f>
        <v>-0.202497468781645</v>
      </c>
      <c r="E325" s="20" t="n">
        <f aca="false">1+D325/100</f>
        <v>0.997975025312183</v>
      </c>
      <c r="F325" s="21" t="n">
        <f aca="false">ROUNDUP((PRODUCT($E$8:E325)-1),4)</f>
        <v>0.8173</v>
      </c>
      <c r="G325" s="22" t="n">
        <f aca="false">((1+(ROUNDUP(F325*100,2))/100)^(365.25/(A325-$A$8+1))-1)</f>
        <v>0.985973766462383</v>
      </c>
      <c r="H325" s="26"/>
      <c r="I325" s="26"/>
      <c r="J325" s="26"/>
      <c r="K325" s="26"/>
      <c r="L325" s="26"/>
      <c r="M325" s="26"/>
      <c r="N325" s="26"/>
    </row>
    <row r="326" customFormat="false" ht="13.5" hidden="false" customHeight="true" outlineLevel="0" collapsed="false">
      <c r="A326" s="17" t="n">
        <v>44849</v>
      </c>
      <c r="B326" s="18" t="n">
        <v>16322.64</v>
      </c>
      <c r="C326" s="18" t="n">
        <v>0</v>
      </c>
      <c r="D326" s="19" t="n">
        <f aca="false">IF(B325&lt;&gt;"",(B326-(B325+C326))/(B325+C326)*100,0)</f>
        <v>0</v>
      </c>
      <c r="E326" s="20" t="n">
        <f aca="false">1+D326/100</f>
        <v>1</v>
      </c>
      <c r="F326" s="21" t="n">
        <f aca="false">ROUNDUP((PRODUCT($E$8:E326)-1),4)</f>
        <v>0.8173</v>
      </c>
      <c r="G326" s="22" t="n">
        <f aca="false">((1+(ROUNDUP(F326*100,2))/100)^(365.25/(A326-$A$8+1))-1)</f>
        <v>0.981706898472413</v>
      </c>
      <c r="H326" s="26"/>
      <c r="I326" s="26"/>
      <c r="J326" s="26"/>
      <c r="K326" s="26"/>
      <c r="L326" s="26"/>
      <c r="M326" s="26"/>
      <c r="N326" s="26"/>
    </row>
    <row r="327" customFormat="false" ht="13.5" hidden="false" customHeight="true" outlineLevel="0" collapsed="false">
      <c r="A327" s="17" t="n">
        <v>44850</v>
      </c>
      <c r="B327" s="18" t="n">
        <v>16322.64</v>
      </c>
      <c r="C327" s="18" t="n">
        <v>0</v>
      </c>
      <c r="D327" s="19" t="n">
        <f aca="false">IF(B326&lt;&gt;"",(B327-(B326+C327))/(B326+C327)*100,0)</f>
        <v>0</v>
      </c>
      <c r="E327" s="20" t="n">
        <f aca="false">1+D327/100</f>
        <v>1</v>
      </c>
      <c r="F327" s="21" t="n">
        <f aca="false">ROUNDUP((PRODUCT($E$8:E327)-1),4)</f>
        <v>0.8173</v>
      </c>
      <c r="G327" s="22" t="n">
        <f aca="false">((1+(ROUNDUP(F327*100,2))/100)^(365.25/(A327-$A$8+1))-1)</f>
        <v>0.97747578005606</v>
      </c>
      <c r="H327" s="26"/>
      <c r="I327" s="26"/>
      <c r="J327" s="26"/>
      <c r="K327" s="26"/>
      <c r="L327" s="26"/>
      <c r="M327" s="26"/>
      <c r="N327" s="26"/>
    </row>
    <row r="328" customFormat="false" ht="13.5" hidden="false" customHeight="true" outlineLevel="0" collapsed="false">
      <c r="A328" s="17" t="n">
        <v>44851</v>
      </c>
      <c r="B328" s="18" t="n">
        <v>16816.68</v>
      </c>
      <c r="C328" s="18" t="n">
        <v>0</v>
      </c>
      <c r="D328" s="19" t="n">
        <f aca="false">IF(B327&lt;&gt;"",(B328-(B327+C328))/(B327+C328)*100,0)</f>
        <v>3.02671626648631</v>
      </c>
      <c r="E328" s="20" t="n">
        <f aca="false">1+D328/100</f>
        <v>1.03026716266486</v>
      </c>
      <c r="F328" s="21" t="n">
        <f aca="false">ROUNDUP((PRODUCT($E$8:E328)-1),4)</f>
        <v>0.8723</v>
      </c>
      <c r="G328" s="22" t="n">
        <f aca="false">((1+(ROUNDUP(F328*100,2))/100)^(365.25/(A328-$A$8+1))-1)</f>
        <v>1.04137371581492</v>
      </c>
      <c r="H328" s="26"/>
      <c r="I328" s="26"/>
      <c r="J328" s="26"/>
      <c r="K328" s="26"/>
      <c r="L328" s="26"/>
      <c r="M328" s="26"/>
      <c r="N328" s="26"/>
    </row>
    <row r="329" customFormat="false" ht="13.5" hidden="false" customHeight="true" outlineLevel="0" collapsed="false">
      <c r="A329" s="17" t="n">
        <v>44852</v>
      </c>
      <c r="B329" s="18" t="n">
        <v>16933.01</v>
      </c>
      <c r="C329" s="18" t="n">
        <v>61.13</v>
      </c>
      <c r="D329" s="19" t="n">
        <f aca="false">IF(B328&lt;&gt;"",(B329-(B328+C329))/(B328+C329)*100,0)</f>
        <v>0.327056650122265</v>
      </c>
      <c r="E329" s="20" t="n">
        <f aca="false">1+D329/100</f>
        <v>1.00327056650122</v>
      </c>
      <c r="F329" s="21" t="n">
        <f aca="false">ROUNDUP((PRODUCT($E$8:E329)-1),4)</f>
        <v>0.8784</v>
      </c>
      <c r="G329" s="22" t="n">
        <f aca="false">((1+(ROUNDUP(F329*100,2))/100)^(365.25/(A329-$A$8+1))-1)</f>
        <v>1.04438370231039</v>
      </c>
      <c r="H329" s="26"/>
      <c r="I329" s="26"/>
      <c r="J329" s="26"/>
      <c r="K329" s="26"/>
      <c r="L329" s="26"/>
      <c r="M329" s="26"/>
      <c r="N329" s="26"/>
    </row>
    <row r="330" customFormat="false" ht="13.5" hidden="false" customHeight="true" outlineLevel="0" collapsed="false">
      <c r="A330" s="17" t="n">
        <v>44853</v>
      </c>
      <c r="B330" s="18" t="n">
        <v>16453.8</v>
      </c>
      <c r="C330" s="18" t="n">
        <v>0</v>
      </c>
      <c r="D330" s="19" t="n">
        <f aca="false">IF(B329&lt;&gt;"",(B330-(B329+C330))/(B329+C330)*100,0)</f>
        <v>-2.83003435301817</v>
      </c>
      <c r="E330" s="20" t="n">
        <f aca="false">1+D330/100</f>
        <v>0.971699656469818</v>
      </c>
      <c r="F330" s="21" t="n">
        <f aca="false">ROUNDUP((PRODUCT($E$8:E330)-1),4)</f>
        <v>0.8253</v>
      </c>
      <c r="G330" s="22" t="n">
        <f aca="false">((1+(ROUNDUP(F330*100,2))/100)^(365.25/(A330-$A$8+1))-1)</f>
        <v>0.974777037885743</v>
      </c>
      <c r="H330" s="26"/>
      <c r="I330" s="26"/>
      <c r="J330" s="26"/>
      <c r="K330" s="26"/>
      <c r="L330" s="26"/>
      <c r="M330" s="26"/>
      <c r="N330" s="26"/>
    </row>
    <row r="331" customFormat="false" ht="13.5" hidden="false" customHeight="true" outlineLevel="0" collapsed="false">
      <c r="A331" s="17" t="n">
        <v>44854</v>
      </c>
      <c r="B331" s="18" t="n">
        <v>16462.11</v>
      </c>
      <c r="C331" s="18" t="n">
        <v>0</v>
      </c>
      <c r="D331" s="19" t="n">
        <f aca="false">IF(B330&lt;&gt;"",(B331-(B330+C331))/(B330+C331)*100,0)</f>
        <v>0.0505050505050585</v>
      </c>
      <c r="E331" s="20" t="n">
        <f aca="false">1+D331/100</f>
        <v>1.00050505050505</v>
      </c>
      <c r="F331" s="21" t="n">
        <f aca="false">ROUNDUP((PRODUCT($E$8:E331)-1),4)</f>
        <v>0.8262</v>
      </c>
      <c r="G331" s="22" t="n">
        <f aca="false">((1+(ROUNDUP(F331*100,2))/100)^(365.25/(A331-$A$8+1))-1)</f>
        <v>0.971729420736272</v>
      </c>
      <c r="H331" s="26"/>
      <c r="I331" s="26"/>
      <c r="J331" s="26"/>
      <c r="K331" s="26"/>
      <c r="L331" s="26"/>
      <c r="M331" s="26"/>
      <c r="N331" s="26"/>
    </row>
    <row r="332" customFormat="false" ht="13.5" hidden="false" customHeight="true" outlineLevel="0" collapsed="false">
      <c r="A332" s="17" t="n">
        <v>44855</v>
      </c>
      <c r="B332" s="18" t="n">
        <v>16412.25</v>
      </c>
      <c r="C332" s="18" t="n">
        <v>0</v>
      </c>
      <c r="D332" s="19" t="n">
        <f aca="false">IF(B331&lt;&gt;"",(B332-(B331+C332))/(B331+C332)*100,0)</f>
        <v>-0.302877334679458</v>
      </c>
      <c r="E332" s="20" t="n">
        <f aca="false">1+D332/100</f>
        <v>0.996971226653205</v>
      </c>
      <c r="F332" s="21" t="n">
        <f aca="false">ROUNDUP((PRODUCT($E$8:E332)-1),4)</f>
        <v>0.8207</v>
      </c>
      <c r="G332" s="22" t="n">
        <f aca="false">((1+(ROUNDUP(F332*100,2))/100)^(365.25/(A332-$A$8+1))-1)</f>
        <v>0.960956303002862</v>
      </c>
      <c r="H332" s="26"/>
      <c r="I332" s="26"/>
      <c r="J332" s="26"/>
      <c r="K332" s="26"/>
      <c r="L332" s="26"/>
      <c r="M332" s="26"/>
      <c r="N332" s="26"/>
    </row>
    <row r="333" customFormat="false" ht="13.5" hidden="false" customHeight="true" outlineLevel="0" collapsed="false">
      <c r="A333" s="17" t="n">
        <v>44856</v>
      </c>
      <c r="B333" s="18" t="n">
        <v>16412.25</v>
      </c>
      <c r="C333" s="18" t="n">
        <v>0</v>
      </c>
      <c r="D333" s="19" t="n">
        <f aca="false">IF(B332&lt;&gt;"",(B333-(B332+C333))/(B332+C333)*100,0)</f>
        <v>0</v>
      </c>
      <c r="E333" s="20" t="n">
        <f aca="false">1+D333/100</f>
        <v>1</v>
      </c>
      <c r="F333" s="21" t="n">
        <f aca="false">ROUNDUP((PRODUCT($E$8:E333)-1),4)</f>
        <v>0.8207</v>
      </c>
      <c r="G333" s="22" t="n">
        <f aca="false">((1+(ROUNDUP(F333*100,2))/100)^(365.25/(A333-$A$8+1))-1)</f>
        <v>0.956909652079953</v>
      </c>
      <c r="H333" s="26"/>
      <c r="I333" s="26"/>
      <c r="J333" s="26"/>
      <c r="K333" s="26"/>
      <c r="L333" s="26"/>
      <c r="M333" s="26"/>
      <c r="N333" s="26"/>
    </row>
    <row r="334" customFormat="false" ht="13.5" hidden="false" customHeight="true" outlineLevel="0" collapsed="false">
      <c r="A334" s="17" t="n">
        <v>44857</v>
      </c>
      <c r="B334" s="18" t="n">
        <v>16649.25</v>
      </c>
      <c r="C334" s="18" t="n">
        <v>0</v>
      </c>
      <c r="D334" s="19" t="n">
        <f aca="false">IF(B333&lt;&gt;"",(B334-(B333+C334))/(B333+C334)*100,0)</f>
        <v>1.44404332129964</v>
      </c>
      <c r="E334" s="20" t="n">
        <f aca="false">1+D334/100</f>
        <v>1.014440433213</v>
      </c>
      <c r="F334" s="21" t="n">
        <f aca="false">ROUNDUP((PRODUCT($E$8:E334)-1),4)</f>
        <v>0.847</v>
      </c>
      <c r="G334" s="22" t="n">
        <f aca="false">((1+(ROUNDUP(F334*100,2))/100)^(365.25/(A334-$A$8+1))-1)</f>
        <v>0.984431847430625</v>
      </c>
      <c r="H334" s="26"/>
      <c r="I334" s="26"/>
      <c r="J334" s="26"/>
      <c r="K334" s="26"/>
      <c r="L334" s="26"/>
      <c r="M334" s="26"/>
      <c r="N334" s="26"/>
    </row>
    <row r="335" customFormat="false" ht="13.5" hidden="false" customHeight="true" outlineLevel="0" collapsed="false">
      <c r="A335" s="17" t="n">
        <v>44858</v>
      </c>
      <c r="B335" s="18" t="n">
        <v>16421.64</v>
      </c>
      <c r="C335" s="18" t="n">
        <v>0</v>
      </c>
      <c r="D335" s="19" t="n">
        <f aca="false">IF(B334&lt;&gt;"",(B335-(B334+C335))/(B334+C335)*100,0)</f>
        <v>-1.36708860759494</v>
      </c>
      <c r="E335" s="20" t="n">
        <f aca="false">1+D335/100</f>
        <v>0.986329113924051</v>
      </c>
      <c r="F335" s="21" t="n">
        <f aca="false">ROUNDUP((PRODUCT($E$8:E335)-1),4)</f>
        <v>0.8217</v>
      </c>
      <c r="G335" s="22" t="n">
        <f aca="false">((1+(ROUNDUP(F335*100,2))/100)^(365.25/(A335-$A$8+1))-1)</f>
        <v>0.950107051772656</v>
      </c>
      <c r="H335" s="26"/>
      <c r="I335" s="26"/>
      <c r="J335" s="26"/>
      <c r="K335" s="26"/>
      <c r="L335" s="26"/>
      <c r="M335" s="26"/>
      <c r="N335" s="26"/>
    </row>
    <row r="336" customFormat="false" ht="13.5" hidden="false" customHeight="true" outlineLevel="0" collapsed="false">
      <c r="A336" s="17" t="n">
        <v>44859</v>
      </c>
      <c r="B336" s="18" t="n">
        <v>16668.92</v>
      </c>
      <c r="C336" s="18" t="n">
        <v>0</v>
      </c>
      <c r="D336" s="19" t="n">
        <f aca="false">IF(B335&lt;&gt;"",(B336-(B335+C336))/(B335+C336)*100,0)</f>
        <v>1.50581793292267</v>
      </c>
      <c r="E336" s="20" t="n">
        <f aca="false">1+D336/100</f>
        <v>1.01505817932923</v>
      </c>
      <c r="F336" s="21" t="n">
        <f aca="false">ROUNDUP((PRODUCT($E$8:E336)-1),4)</f>
        <v>0.8491</v>
      </c>
      <c r="G336" s="22" t="n">
        <f aca="false">((1+(ROUNDUP(F336*100,2))/100)^(365.25/(A336-$A$8+1))-1)</f>
        <v>0.978676191924759</v>
      </c>
      <c r="H336" s="26"/>
      <c r="I336" s="26"/>
      <c r="J336" s="26"/>
      <c r="K336" s="26"/>
      <c r="L336" s="26"/>
      <c r="M336" s="26"/>
      <c r="N336" s="26"/>
    </row>
    <row r="337" customFormat="false" ht="13.5" hidden="false" customHeight="true" outlineLevel="0" collapsed="false">
      <c r="A337" s="17" t="n">
        <v>44860</v>
      </c>
      <c r="B337" s="18" t="n">
        <v>17008.93</v>
      </c>
      <c r="C337" s="18" t="n">
        <v>0</v>
      </c>
      <c r="D337" s="19" t="n">
        <f aca="false">IF(B336&lt;&gt;"",(B337-(B336+C337))/(B336+C337)*100,0)</f>
        <v>2.03978422117329</v>
      </c>
      <c r="E337" s="20" t="n">
        <f aca="false">1+D337/100</f>
        <v>1.02039784221173</v>
      </c>
      <c r="F337" s="21" t="n">
        <f aca="false">ROUNDUP((PRODUCT($E$8:E337)-1),4)</f>
        <v>0.8869</v>
      </c>
      <c r="G337" s="22" t="n">
        <f aca="false">((1+(ROUNDUP(F337*100,2))/100)^(365.25/(A337-$A$8+1))-1)</f>
        <v>1.01931410548416</v>
      </c>
      <c r="H337" s="26"/>
      <c r="I337" s="26"/>
      <c r="J337" s="26"/>
      <c r="K337" s="26"/>
      <c r="L337" s="26"/>
      <c r="M337" s="26"/>
      <c r="N337" s="26"/>
    </row>
    <row r="338" customFormat="false" ht="13.5" hidden="false" customHeight="true" outlineLevel="0" collapsed="false">
      <c r="A338" s="17" t="n">
        <v>44861</v>
      </c>
      <c r="B338" s="18" t="n">
        <v>17034.22</v>
      </c>
      <c r="C338" s="18" t="n">
        <v>0</v>
      </c>
      <c r="D338" s="19" t="n">
        <f aca="false">IF(B337&lt;&gt;"",(B338-(B337+C338))/(B337+C338)*100,0)</f>
        <v>0.148686601685099</v>
      </c>
      <c r="E338" s="20" t="n">
        <f aca="false">1+D338/100</f>
        <v>1.00148686601685</v>
      </c>
      <c r="F338" s="21" t="n">
        <f aca="false">ROUNDUP((PRODUCT($E$8:E338)-1),4)</f>
        <v>0.8897</v>
      </c>
      <c r="G338" s="22" t="n">
        <f aca="false">((1+(ROUNDUP(F338*100,2))/100)^(365.25/(A338-$A$8+1))-1)</f>
        <v>1.01833116735555</v>
      </c>
      <c r="H338" s="26"/>
      <c r="I338" s="26"/>
      <c r="J338" s="26"/>
      <c r="K338" s="26"/>
      <c r="L338" s="26"/>
      <c r="M338" s="26"/>
      <c r="N338" s="26"/>
    </row>
    <row r="339" customFormat="false" ht="13.5" hidden="false" customHeight="true" outlineLevel="0" collapsed="false">
      <c r="A339" s="17" t="n">
        <v>44862</v>
      </c>
      <c r="B339" s="18" t="n">
        <v>16829.09</v>
      </c>
      <c r="C339" s="18" t="n">
        <v>0</v>
      </c>
      <c r="D339" s="19" t="n">
        <f aca="false">IF(B338&lt;&gt;"",(B339-(B338+C339))/(B338+C339)*100,0)</f>
        <v>-1.20422302870338</v>
      </c>
      <c r="E339" s="20" t="n">
        <f aca="false">1+D339/100</f>
        <v>0.987957769712966</v>
      </c>
      <c r="F339" s="21" t="n">
        <f aca="false">ROUNDUP((PRODUCT($E$8:E339)-1),4)</f>
        <v>0.8669</v>
      </c>
      <c r="G339" s="22" t="n">
        <f aca="false">((1+(ROUNDUP(F339*100,2))/100)^(365.25/(A339-$A$8+1))-1)</f>
        <v>0.98734832338125</v>
      </c>
      <c r="H339" s="26"/>
      <c r="I339" s="26"/>
      <c r="J339" s="26"/>
      <c r="K339" s="26"/>
      <c r="L339" s="26"/>
      <c r="M339" s="26"/>
      <c r="N339" s="26"/>
    </row>
    <row r="340" customFormat="false" ht="13.5" hidden="false" customHeight="true" outlineLevel="0" collapsed="false">
      <c r="A340" s="17" t="n">
        <v>44863</v>
      </c>
      <c r="B340" s="18" t="n">
        <v>16829.09</v>
      </c>
      <c r="C340" s="18" t="n">
        <v>0</v>
      </c>
      <c r="D340" s="19" t="n">
        <f aca="false">IF(B339&lt;&gt;"",(B340-(B339+C340))/(B339+C340)*100,0)</f>
        <v>0</v>
      </c>
      <c r="E340" s="20" t="n">
        <f aca="false">1+D340/100</f>
        <v>1</v>
      </c>
      <c r="F340" s="21" t="n">
        <f aca="false">ROUNDUP((PRODUCT($E$8:E340)-1),4)</f>
        <v>0.8669</v>
      </c>
      <c r="G340" s="22" t="n">
        <f aca="false">((1+(ROUNDUP(F340*100,2))/100)^(365.25/(A340-$A$8+1))-1)</f>
        <v>0.9832537085621</v>
      </c>
      <c r="H340" s="26"/>
      <c r="I340" s="26"/>
      <c r="J340" s="26"/>
      <c r="K340" s="26"/>
      <c r="L340" s="26"/>
      <c r="M340" s="26"/>
      <c r="N340" s="26"/>
    </row>
    <row r="341" customFormat="false" ht="13.5" hidden="false" customHeight="true" outlineLevel="0" collapsed="false">
      <c r="A341" s="17" t="n">
        <v>44864</v>
      </c>
      <c r="B341" s="18" t="n">
        <v>16829.09</v>
      </c>
      <c r="C341" s="18" t="n">
        <v>0</v>
      </c>
      <c r="D341" s="19" t="n">
        <f aca="false">IF(B340&lt;&gt;"",(B341-(B340+C341))/(B340+C341)*100,0)</f>
        <v>0</v>
      </c>
      <c r="E341" s="20" t="n">
        <f aca="false">1+D341/100</f>
        <v>1</v>
      </c>
      <c r="F341" s="21" t="n">
        <f aca="false">ROUNDUP((PRODUCT($E$8:E341)-1),4)</f>
        <v>0.8669</v>
      </c>
      <c r="G341" s="22" t="n">
        <f aca="false">((1+(ROUNDUP(F341*100,2))/100)^(365.25/(A341-$A$8+1))-1)</f>
        <v>0.979191973106983</v>
      </c>
      <c r="H341" s="26"/>
      <c r="I341" s="26"/>
      <c r="J341" s="26"/>
      <c r="K341" s="26"/>
      <c r="L341" s="26"/>
      <c r="M341" s="26"/>
      <c r="N341" s="26"/>
    </row>
    <row r="342" customFormat="false" ht="13.5" hidden="false" customHeight="true" outlineLevel="0" collapsed="false">
      <c r="A342" s="17" t="n">
        <v>44865</v>
      </c>
      <c r="B342" s="18" t="n">
        <v>16933.06</v>
      </c>
      <c r="C342" s="18" t="n">
        <v>0</v>
      </c>
      <c r="D342" s="19" t="n">
        <f aca="false">IF(B341&lt;&gt;"",(B342-(B341+C342))/(B341+C342)*100,0)</f>
        <v>0.617799298714295</v>
      </c>
      <c r="E342" s="20" t="n">
        <f aca="false">1+D342/100</f>
        <v>1.00617799298714</v>
      </c>
      <c r="F342" s="21" t="n">
        <f aca="false">ROUNDUP((PRODUCT($E$8:E342)-1),4)</f>
        <v>0.8784</v>
      </c>
      <c r="G342" s="22" t="n">
        <f aca="false">((1+(ROUNDUP(F342*100,2))/100)^(365.25/(A342-$A$8+1))-1)</f>
        <v>0.988431958122276</v>
      </c>
      <c r="H342" s="26"/>
      <c r="I342" s="26"/>
      <c r="J342" s="26"/>
      <c r="K342" s="26"/>
      <c r="L342" s="26"/>
      <c r="M342" s="26"/>
      <c r="N342" s="26"/>
    </row>
    <row r="343" customFormat="false" ht="13.5" hidden="false" customHeight="true" outlineLevel="0" collapsed="false">
      <c r="A343" s="17" t="n">
        <v>44866</v>
      </c>
      <c r="B343" s="18" t="n">
        <v>17146.62</v>
      </c>
      <c r="C343" s="18" t="n">
        <v>0</v>
      </c>
      <c r="D343" s="19" t="n">
        <f aca="false">IF(B342&lt;&gt;"",(B343-(B342+C343))/(B342+C343)*100,0)</f>
        <v>1.26120146033856</v>
      </c>
      <c r="E343" s="20" t="n">
        <f aca="false">1+D343/100</f>
        <v>1.01261201460339</v>
      </c>
      <c r="F343" s="21" t="n">
        <f aca="false">ROUNDUP((PRODUCT($E$8:E343)-1),4)</f>
        <v>0.9021</v>
      </c>
      <c r="G343" s="22" t="n">
        <f aca="false">((1+(ROUNDUP(F343*100,2))/100)^(365.25/(A343-$A$8+1))-1)</f>
        <v>1.01159990094761</v>
      </c>
      <c r="H343" s="26"/>
      <c r="I343" s="26"/>
      <c r="J343" s="26"/>
      <c r="K343" s="26"/>
      <c r="L343" s="26"/>
      <c r="M343" s="26"/>
      <c r="N343" s="26"/>
    </row>
    <row r="344" customFormat="false" ht="13.5" hidden="false" customHeight="true" outlineLevel="0" collapsed="false">
      <c r="A344" s="17" t="n">
        <v>44867</v>
      </c>
      <c r="B344" s="18" t="n">
        <v>17048.27</v>
      </c>
      <c r="C344" s="18" t="n">
        <v>0</v>
      </c>
      <c r="D344" s="19" t="n">
        <f aca="false">IF(B343&lt;&gt;"",(B344-(B343+C344))/(B343+C344)*100,0)</f>
        <v>-0.573582431989524</v>
      </c>
      <c r="E344" s="20" t="n">
        <f aca="false">1+D344/100</f>
        <v>0.994264175680105</v>
      </c>
      <c r="F344" s="21" t="n">
        <f aca="false">ROUNDUP((PRODUCT($E$8:E344)-1),4)</f>
        <v>0.8912</v>
      </c>
      <c r="G344" s="22" t="n">
        <f aca="false">((1+(ROUNDUP(F344*100,2))/100)^(365.25/(A344-$A$8+1))-1)</f>
        <v>0.994967281236356</v>
      </c>
      <c r="H344" s="26"/>
      <c r="I344" s="26"/>
      <c r="J344" s="26"/>
      <c r="K344" s="26"/>
      <c r="L344" s="26"/>
      <c r="M344" s="26"/>
      <c r="N344" s="26"/>
    </row>
    <row r="345" customFormat="false" ht="13.5" hidden="false" customHeight="true" outlineLevel="0" collapsed="false">
      <c r="A345" s="17" t="n">
        <v>44868</v>
      </c>
      <c r="B345" s="18" t="n">
        <v>17349.42</v>
      </c>
      <c r="C345" s="18" t="n">
        <v>596.2</v>
      </c>
      <c r="D345" s="19" t="n">
        <f aca="false">IF(B344&lt;&gt;"",(B345-(B344+C345))/(B344+C345)*100,0)</f>
        <v>-1.67219531105215</v>
      </c>
      <c r="E345" s="20" t="n">
        <f aca="false">1+D345/100</f>
        <v>0.983278046889478</v>
      </c>
      <c r="F345" s="21" t="n">
        <f aca="false">ROUNDUP((PRODUCT($E$8:E345)-1),4)</f>
        <v>0.8596</v>
      </c>
      <c r="G345" s="22" t="n">
        <f aca="false">((1+(ROUNDUP(F345*100,2))/100)^(365.25/(A345-$A$8+1))-1)</f>
        <v>0.954971773736823</v>
      </c>
      <c r="H345" s="26"/>
      <c r="I345" s="26"/>
      <c r="J345" s="26"/>
      <c r="K345" s="26"/>
      <c r="L345" s="26"/>
      <c r="M345" s="26"/>
      <c r="N345" s="26"/>
    </row>
    <row r="346" customFormat="false" ht="13.5" hidden="false" customHeight="true" outlineLevel="0" collapsed="false">
      <c r="A346" s="17" t="n">
        <v>44869</v>
      </c>
      <c r="B346" s="18" t="n">
        <v>18009.99</v>
      </c>
      <c r="C346" s="18" t="n">
        <v>0</v>
      </c>
      <c r="D346" s="19" t="n">
        <f aca="false">IF(B345&lt;&gt;"",(B346-(B345+C346))/(B345+C346)*100,0)</f>
        <v>3.80744716538076</v>
      </c>
      <c r="E346" s="20" t="n">
        <f aca="false">1+D346/100</f>
        <v>1.03807447165381</v>
      </c>
      <c r="F346" s="21" t="n">
        <f aca="false">ROUNDUP((PRODUCT($E$8:E346)-1),4)</f>
        <v>0.9304</v>
      </c>
      <c r="G346" s="22" t="n">
        <f aca="false">((1+(ROUNDUP(F346*100,2))/100)^(365.25/(A346-$A$8+1))-1)</f>
        <v>1.03126233888231</v>
      </c>
      <c r="H346" s="26"/>
      <c r="I346" s="26"/>
      <c r="J346" s="26"/>
      <c r="K346" s="26"/>
      <c r="L346" s="26"/>
      <c r="M346" s="26"/>
      <c r="N346" s="26"/>
    </row>
    <row r="347" customFormat="false" ht="13.5" hidden="false" customHeight="true" outlineLevel="0" collapsed="false">
      <c r="A347" s="17" t="n">
        <v>44870</v>
      </c>
      <c r="B347" s="18" t="n">
        <v>18009.99</v>
      </c>
      <c r="C347" s="18" t="n">
        <v>0</v>
      </c>
      <c r="D347" s="19" t="n">
        <f aca="false">IF(B346&lt;&gt;"",(B347-(B346+C347))/(B346+C347)*100,0)</f>
        <v>0</v>
      </c>
      <c r="E347" s="20" t="n">
        <f aca="false">1+D347/100</f>
        <v>1</v>
      </c>
      <c r="F347" s="21" t="n">
        <f aca="false">ROUNDUP((PRODUCT($E$8:E347)-1),4)</f>
        <v>0.9304</v>
      </c>
      <c r="G347" s="22" t="n">
        <f aca="false">((1+(ROUNDUP(F347*100,2))/100)^(365.25/(A347-$A$8+1))-1)</f>
        <v>1.02703301511512</v>
      </c>
      <c r="H347" s="26"/>
      <c r="I347" s="26"/>
      <c r="J347" s="26"/>
      <c r="K347" s="26"/>
      <c r="L347" s="26"/>
      <c r="M347" s="26"/>
      <c r="N347" s="26"/>
    </row>
    <row r="348" customFormat="false" ht="13.5" hidden="false" customHeight="true" outlineLevel="0" collapsed="false">
      <c r="A348" s="17" t="n">
        <v>44871</v>
      </c>
      <c r="B348" s="18" t="n">
        <v>18009.99</v>
      </c>
      <c r="C348" s="18" t="n">
        <v>0</v>
      </c>
      <c r="D348" s="19" t="n">
        <f aca="false">IF(B347&lt;&gt;"",(B348-(B347+C348))/(B347+C348)*100,0)</f>
        <v>0</v>
      </c>
      <c r="E348" s="20" t="n">
        <f aca="false">1+D348/100</f>
        <v>1</v>
      </c>
      <c r="F348" s="21" t="n">
        <f aca="false">ROUNDUP((PRODUCT($E$8:E348)-1),4)</f>
        <v>0.9304</v>
      </c>
      <c r="G348" s="22" t="n">
        <f aca="false">((1+(ROUNDUP(F348*100,2))/100)^(365.25/(A348-$A$8+1))-1)</f>
        <v>1.02283722542388</v>
      </c>
      <c r="H348" s="26"/>
      <c r="I348" s="26"/>
      <c r="J348" s="26"/>
      <c r="K348" s="26"/>
      <c r="L348" s="26"/>
      <c r="M348" s="26"/>
      <c r="N348" s="26"/>
    </row>
    <row r="349" customFormat="false" ht="13.5" hidden="false" customHeight="true" outlineLevel="0" collapsed="false">
      <c r="A349" s="17" t="n">
        <v>44872</v>
      </c>
      <c r="B349" s="18" t="n">
        <v>18330.09</v>
      </c>
      <c r="C349" s="18" t="n">
        <v>0</v>
      </c>
      <c r="D349" s="19" t="n">
        <f aca="false">IF(B348&lt;&gt;"",(B349-(B348+C349))/(B348+C349)*100,0)</f>
        <v>1.77734690580061</v>
      </c>
      <c r="E349" s="20" t="n">
        <f aca="false">1+D349/100</f>
        <v>1.01777346905801</v>
      </c>
      <c r="F349" s="21" t="n">
        <f aca="false">ROUNDUP((PRODUCT($E$8:E349)-1),4)</f>
        <v>0.9647</v>
      </c>
      <c r="G349" s="22" t="n">
        <f aca="false">((1+(ROUNDUP(F349*100,2))/100)^(365.25/(A349-$A$8+1))-1)</f>
        <v>1.05700451180108</v>
      </c>
      <c r="H349" s="26"/>
      <c r="I349" s="26"/>
      <c r="J349" s="26"/>
      <c r="K349" s="26"/>
      <c r="L349" s="26"/>
      <c r="M349" s="26"/>
      <c r="N349" s="26"/>
    </row>
    <row r="350" customFormat="false" ht="13.5" hidden="false" customHeight="true" outlineLevel="0" collapsed="false">
      <c r="A350" s="17" t="n">
        <v>44873</v>
      </c>
      <c r="B350" s="18" t="n">
        <v>18520.72</v>
      </c>
      <c r="C350" s="18" t="n">
        <v>0</v>
      </c>
      <c r="D350" s="19" t="n">
        <f aca="false">IF(B349&lt;&gt;"",(B350-(B349+C350))/(B349+C350)*100,0)</f>
        <v>1.03998398262093</v>
      </c>
      <c r="E350" s="20" t="n">
        <f aca="false">1+D350/100</f>
        <v>1.01039983982621</v>
      </c>
      <c r="F350" s="21" t="n">
        <f aca="false">ROUNDUP((PRODUCT($E$8:E350)-1),4)</f>
        <v>0.9851</v>
      </c>
      <c r="G350" s="22" t="n">
        <f aca="false">((1+(ROUNDUP(F350*100,2))/100)^(365.25/(A350-$A$8+1))-1)</f>
        <v>1.07538740609224</v>
      </c>
      <c r="H350" s="26"/>
      <c r="I350" s="26"/>
      <c r="J350" s="26"/>
      <c r="K350" s="26"/>
      <c r="L350" s="26"/>
      <c r="M350" s="26"/>
      <c r="N350" s="26"/>
    </row>
    <row r="351" customFormat="false" ht="13.5" hidden="false" customHeight="true" outlineLevel="0" collapsed="false">
      <c r="A351" s="17" t="n">
        <v>44874</v>
      </c>
      <c r="B351" s="18" t="n">
        <v>18659.84</v>
      </c>
      <c r="C351" s="18" t="n">
        <v>0</v>
      </c>
      <c r="D351" s="19" t="n">
        <f aca="false">IF(B350&lt;&gt;"",(B351-(B350+C351))/(B350+C351)*100,0)</f>
        <v>0.751158702253471</v>
      </c>
      <c r="E351" s="20" t="n">
        <f aca="false">1+D351/100</f>
        <v>1.00751158702253</v>
      </c>
      <c r="F351" s="21" t="n">
        <f aca="false">ROUNDUP((PRODUCT($E$8:E351)-1),4)</f>
        <v>1.0001</v>
      </c>
      <c r="G351" s="22" t="n">
        <f aca="false">((1+(ROUNDUP(F351*100,2))/100)^(365.25/(A351-$A$8+1))-1)</f>
        <v>1.0876065659505</v>
      </c>
      <c r="H351" s="26"/>
      <c r="I351" s="26"/>
      <c r="J351" s="26"/>
      <c r="K351" s="26"/>
      <c r="L351" s="26"/>
      <c r="M351" s="26"/>
      <c r="N351" s="26"/>
    </row>
    <row r="352" customFormat="false" ht="13.5" hidden="false" customHeight="true" outlineLevel="0" collapsed="false">
      <c r="A352" s="17" t="n">
        <v>44875</v>
      </c>
      <c r="B352" s="18" t="n">
        <v>18961.76</v>
      </c>
      <c r="C352" s="18" t="n">
        <v>0</v>
      </c>
      <c r="D352" s="19" t="n">
        <f aca="false">IF(B351&lt;&gt;"",(B352-(B351+C352))/(B351+C352)*100,0)</f>
        <v>1.61802030456854</v>
      </c>
      <c r="E352" s="20" t="n">
        <f aca="false">1+D352/100</f>
        <v>1.01618020304569</v>
      </c>
      <c r="F352" s="21" t="n">
        <f aca="false">ROUNDUP((PRODUCT($E$8:E352)-1),4)</f>
        <v>1.0324</v>
      </c>
      <c r="G352" s="22" t="n">
        <f aca="false">((1+(ROUNDUP(F352*100,2))/100)^(365.25/(A352-$A$8+1))-1)</f>
        <v>1.11879035009728</v>
      </c>
      <c r="H352" s="26"/>
      <c r="I352" s="26"/>
      <c r="J352" s="26"/>
      <c r="K352" s="26"/>
      <c r="L352" s="26"/>
      <c r="M352" s="26"/>
      <c r="N352" s="26"/>
    </row>
    <row r="353" customFormat="false" ht="13.5" hidden="false" customHeight="true" outlineLevel="0" collapsed="false">
      <c r="A353" s="17" t="n">
        <v>44876</v>
      </c>
      <c r="B353" s="18" t="n">
        <v>19701.76</v>
      </c>
      <c r="C353" s="18" t="n">
        <v>0</v>
      </c>
      <c r="D353" s="19" t="n">
        <f aca="false">IF(B352&lt;&gt;"",(B353-(B352+C353))/(B352+C353)*100,0)</f>
        <v>3.9025913206369</v>
      </c>
      <c r="E353" s="20" t="n">
        <f aca="false">1+D353/100</f>
        <v>1.03902591320637</v>
      </c>
      <c r="F353" s="21" t="n">
        <f aca="false">ROUNDUP((PRODUCT($E$8:E353)-1),4)</f>
        <v>1.1117</v>
      </c>
      <c r="G353" s="22" t="n">
        <f aca="false">((1+(ROUNDUP(F353*100,2))/100)^(365.25/(A353-$A$8+1))-1)</f>
        <v>1.20137183441892</v>
      </c>
      <c r="H353" s="26"/>
      <c r="I353" s="26"/>
      <c r="J353" s="26"/>
      <c r="K353" s="26"/>
      <c r="L353" s="26"/>
      <c r="M353" s="26"/>
      <c r="N353" s="26"/>
    </row>
    <row r="354" customFormat="false" ht="13.5" hidden="false" customHeight="true" outlineLevel="0" collapsed="false">
      <c r="A354" s="17" t="n">
        <v>44877</v>
      </c>
      <c r="B354" s="18" t="n">
        <v>19701.76</v>
      </c>
      <c r="C354" s="18" t="n">
        <v>0</v>
      </c>
      <c r="D354" s="19" t="n">
        <f aca="false">IF(B353&lt;&gt;"",(B354-(B353+C354))/(B353+C354)*100,0)</f>
        <v>0</v>
      </c>
      <c r="E354" s="20" t="n">
        <f aca="false">1+D354/100</f>
        <v>1</v>
      </c>
      <c r="F354" s="21" t="n">
        <f aca="false">ROUNDUP((PRODUCT($E$8:E354)-1),4)</f>
        <v>1.1117</v>
      </c>
      <c r="G354" s="22" t="n">
        <f aca="false">((1+(ROUNDUP(F354*100,2))/100)^(365.25/(A354-$A$8+1))-1)</f>
        <v>1.19637158502445</v>
      </c>
      <c r="H354" s="26"/>
      <c r="I354" s="26"/>
      <c r="J354" s="26"/>
      <c r="K354" s="26"/>
      <c r="L354" s="26"/>
      <c r="M354" s="26"/>
      <c r="N354" s="26"/>
    </row>
    <row r="355" customFormat="false" ht="13.5" hidden="false" customHeight="true" outlineLevel="0" collapsed="false">
      <c r="A355" s="17" t="n">
        <v>44878</v>
      </c>
      <c r="B355" s="18" t="n">
        <v>19768.32</v>
      </c>
      <c r="C355" s="18" t="n">
        <v>66.56</v>
      </c>
      <c r="D355" s="19" t="n">
        <f aca="false">IF(B354&lt;&gt;"",(B355-(B354+C355))/(B354+C355)*100,0)</f>
        <v>0</v>
      </c>
      <c r="E355" s="20" t="n">
        <f aca="false">1+D355/100</f>
        <v>1</v>
      </c>
      <c r="F355" s="21" t="n">
        <f aca="false">ROUNDUP((PRODUCT($E$8:E355)-1),4)</f>
        <v>1.1117</v>
      </c>
      <c r="G355" s="22" t="n">
        <f aca="false">((1+(ROUNDUP(F355*100,2))/100)^(365.25/(A355-$A$8+1))-1)</f>
        <v>1.19141133270875</v>
      </c>
      <c r="H355" s="26"/>
      <c r="I355" s="26"/>
      <c r="J355" s="26"/>
      <c r="K355" s="26"/>
      <c r="L355" s="26"/>
      <c r="M355" s="26"/>
      <c r="N355" s="26"/>
    </row>
    <row r="356" customFormat="false" ht="13.5" hidden="false" customHeight="true" outlineLevel="0" collapsed="false">
      <c r="A356" s="17" t="n">
        <v>44879</v>
      </c>
      <c r="B356" s="18" t="n">
        <v>19735.65</v>
      </c>
      <c r="C356" s="18" t="n">
        <v>0</v>
      </c>
      <c r="D356" s="19" t="n">
        <f aca="false">IF(B355&lt;&gt;"",(B356-(B355+C356))/(B355+C356)*100,0)</f>
        <v>-0.165264423076914</v>
      </c>
      <c r="E356" s="20" t="n">
        <f aca="false">1+D356/100</f>
        <v>0.998347355769231</v>
      </c>
      <c r="F356" s="21" t="n">
        <f aca="false">ROUNDUP((PRODUCT($E$8:E356)-1),4)</f>
        <v>1.1082</v>
      </c>
      <c r="G356" s="22" t="n">
        <f aca="false">((1+(ROUNDUP(F356*100,2))/100)^(365.25/(A356-$A$8+1))-1)</f>
        <v>1.18269806063424</v>
      </c>
      <c r="H356" s="26"/>
      <c r="I356" s="26"/>
      <c r="J356" s="26"/>
      <c r="K356" s="26"/>
      <c r="L356" s="26"/>
      <c r="M356" s="26"/>
      <c r="N356" s="26"/>
    </row>
    <row r="357" customFormat="false" ht="13.5" hidden="false" customHeight="true" outlineLevel="0" collapsed="false">
      <c r="A357" s="17" t="n">
        <v>44880</v>
      </c>
      <c r="B357" s="18" t="n">
        <v>19815.84</v>
      </c>
      <c r="C357" s="18" t="n">
        <v>0</v>
      </c>
      <c r="D357" s="19" t="n">
        <f aca="false">IF(B356&lt;&gt;"",(B357-(B356+C357))/(B356+C357)*100,0)</f>
        <v>0.406320541760716</v>
      </c>
      <c r="E357" s="20" t="n">
        <f aca="false">1+D357/100</f>
        <v>1.00406320541761</v>
      </c>
      <c r="F357" s="21" t="n">
        <f aca="false">ROUNDUP((PRODUCT($E$8:E357)-1),4)</f>
        <v>1.1168</v>
      </c>
      <c r="G357" s="22" t="n">
        <f aca="false">((1+(ROUNDUP(F357*100,2))/100)^(365.25/(A357-$A$8+1))-1)</f>
        <v>1.18710766262161</v>
      </c>
      <c r="H357" s="26"/>
      <c r="I357" s="26"/>
      <c r="J357" s="26"/>
      <c r="K357" s="26"/>
      <c r="L357" s="26"/>
      <c r="M357" s="26"/>
      <c r="N357" s="26"/>
    </row>
    <row r="358" customFormat="false" ht="13.5" hidden="false" customHeight="true" outlineLevel="0" collapsed="false">
      <c r="A358" s="17" t="n">
        <v>44881</v>
      </c>
      <c r="B358" s="18" t="n">
        <v>19723.77</v>
      </c>
      <c r="C358" s="18" t="n">
        <v>0</v>
      </c>
      <c r="D358" s="19" t="n">
        <f aca="false">IF(B357&lt;&gt;"",(B358-(B357+C358))/(B357+C358)*100,0)</f>
        <v>-0.464628297362109</v>
      </c>
      <c r="E358" s="20" t="n">
        <f aca="false">1+D358/100</f>
        <v>0.995353717026379</v>
      </c>
      <c r="F358" s="21" t="n">
        <f aca="false">ROUNDUP((PRODUCT($E$8:E358)-1),4)</f>
        <v>1.107</v>
      </c>
      <c r="G358" s="22" t="n">
        <f aca="false">((1+(ROUNDUP(F358*100,2))/100)^(365.25/(A358-$A$8+1))-1)</f>
        <v>1.17172465838897</v>
      </c>
      <c r="H358" s="26"/>
      <c r="I358" s="26"/>
      <c r="J358" s="26"/>
      <c r="K358" s="26"/>
      <c r="L358" s="26"/>
      <c r="M358" s="26"/>
      <c r="N358" s="26"/>
    </row>
    <row r="359" customFormat="false" ht="13.5" hidden="false" customHeight="true" outlineLevel="0" collapsed="false">
      <c r="A359" s="17" t="n">
        <v>44882</v>
      </c>
      <c r="B359" s="18" t="n">
        <v>19578.24</v>
      </c>
      <c r="C359" s="18" t="n">
        <v>0</v>
      </c>
      <c r="D359" s="19" t="n">
        <f aca="false">IF(B358&lt;&gt;"",(B359-(B358+C359))/(B358+C359)*100,0)</f>
        <v>-0.737840686643572</v>
      </c>
      <c r="E359" s="20" t="n">
        <f aca="false">1+D359/100</f>
        <v>0.992621593133564</v>
      </c>
      <c r="F359" s="21" t="n">
        <f aca="false">ROUNDUP((PRODUCT($E$8:E359)-1),4)</f>
        <v>1.0914</v>
      </c>
      <c r="G359" s="22" t="n">
        <f aca="false">((1+(ROUNDUP(F359*100,2))/100)^(365.25/(A359-$A$8+1))-1)</f>
        <v>1.1502997860409</v>
      </c>
      <c r="H359" s="26"/>
      <c r="I359" s="26"/>
      <c r="J359" s="26"/>
      <c r="K359" s="26"/>
      <c r="L359" s="26"/>
      <c r="M359" s="26"/>
      <c r="N359" s="26"/>
    </row>
    <row r="360" customFormat="false" ht="13.5" hidden="false" customHeight="true" outlineLevel="0" collapsed="false">
      <c r="A360" s="17" t="n">
        <v>44883</v>
      </c>
      <c r="B360" s="18" t="n">
        <v>19778.26</v>
      </c>
      <c r="C360" s="18" t="n">
        <v>66.37</v>
      </c>
      <c r="D360" s="19" t="n">
        <f aca="false">IF(B359&lt;&gt;"",(B360-(B359+C360))/(B359+C360)*100,0)</f>
        <v>0.680339288995818</v>
      </c>
      <c r="E360" s="20" t="n">
        <f aca="false">1+D360/100</f>
        <v>1.00680339288996</v>
      </c>
      <c r="F360" s="21" t="n">
        <f aca="false">ROUNDUP((PRODUCT($E$8:E360)-1),4)</f>
        <v>1.1057</v>
      </c>
      <c r="G360" s="22" t="n">
        <f aca="false">((1+(ROUNDUP(F360*100,2))/100)^(365.25/(A360-$A$8+1))-1)</f>
        <v>1.16082293149433</v>
      </c>
      <c r="H360" s="26"/>
      <c r="I360" s="26"/>
      <c r="J360" s="26"/>
      <c r="K360" s="26"/>
      <c r="L360" s="26"/>
      <c r="M360" s="26"/>
      <c r="N360" s="26"/>
    </row>
    <row r="361" customFormat="false" ht="13.5" hidden="false" customHeight="true" outlineLevel="0" collapsed="false">
      <c r="A361" s="17" t="n">
        <v>44884</v>
      </c>
      <c r="B361" s="18" t="n">
        <v>19778.26</v>
      </c>
      <c r="C361" s="18" t="n">
        <v>0</v>
      </c>
      <c r="D361" s="19" t="n">
        <f aca="false">IF(B360&lt;&gt;"",(B361-(B360+C361))/(B360+C361)*100,0)</f>
        <v>0</v>
      </c>
      <c r="E361" s="20" t="n">
        <f aca="false">1+D361/100</f>
        <v>1</v>
      </c>
      <c r="F361" s="21" t="n">
        <f aca="false">ROUNDUP((PRODUCT($E$8:E361)-1),4)</f>
        <v>1.1057</v>
      </c>
      <c r="G361" s="22" t="n">
        <f aca="false">((1+(ROUNDUP(F361*100,2))/100)^(365.25/(A361-$A$8+1))-1)</f>
        <v>1.15612496519242</v>
      </c>
      <c r="H361" s="26"/>
      <c r="I361" s="26"/>
      <c r="J361" s="26"/>
      <c r="K361" s="26"/>
      <c r="L361" s="26"/>
      <c r="M361" s="26"/>
      <c r="N361" s="26"/>
    </row>
    <row r="362" customFormat="false" ht="13.5" hidden="false" customHeight="true" outlineLevel="0" collapsed="false">
      <c r="A362" s="17" t="n">
        <v>44885</v>
      </c>
      <c r="B362" s="18" t="n">
        <v>19778.26</v>
      </c>
      <c r="C362" s="18" t="n">
        <v>0</v>
      </c>
      <c r="D362" s="19" t="n">
        <f aca="false">IF(B361&lt;&gt;"",(B362-(B361+C362))/(B361+C362)*100,0)</f>
        <v>0</v>
      </c>
      <c r="E362" s="20" t="n">
        <f aca="false">1+D362/100</f>
        <v>1</v>
      </c>
      <c r="F362" s="21" t="n">
        <f aca="false">ROUNDUP((PRODUCT($E$8:E362)-1),4)</f>
        <v>1.1057</v>
      </c>
      <c r="G362" s="22" t="n">
        <f aca="false">((1+(ROUNDUP(F362*100,2))/100)^(365.25/(A362-$A$8+1))-1)</f>
        <v>1.1514635943053</v>
      </c>
      <c r="H362" s="26"/>
      <c r="I362" s="26"/>
      <c r="J362" s="26"/>
      <c r="K362" s="26"/>
      <c r="L362" s="26"/>
      <c r="M362" s="26"/>
      <c r="N362" s="26"/>
    </row>
    <row r="363" customFormat="false" ht="13.5" hidden="false" customHeight="true" outlineLevel="0" collapsed="false">
      <c r="A363" s="17" t="n">
        <v>44886</v>
      </c>
      <c r="B363" s="18" t="n">
        <v>19596.48</v>
      </c>
      <c r="C363" s="18" t="n">
        <v>0</v>
      </c>
      <c r="D363" s="19" t="n">
        <f aca="false">IF(B362&lt;&gt;"",(B363-(B362+C363))/(B362+C363)*100,0)</f>
        <v>-0.919089950278734</v>
      </c>
      <c r="E363" s="20" t="n">
        <f aca="false">1+D363/100</f>
        <v>0.990809100497213</v>
      </c>
      <c r="F363" s="21" t="n">
        <f aca="false">ROUNDUP((PRODUCT($E$8:E363)-1),4)</f>
        <v>1.0863</v>
      </c>
      <c r="G363" s="22" t="n">
        <f aca="false">((1+(ROUNDUP(F363*100,2))/100)^(365.25/(A363-$A$8+1))-1)</f>
        <v>1.1265479071997</v>
      </c>
      <c r="H363" s="26"/>
      <c r="I363" s="26"/>
      <c r="J363" s="26"/>
      <c r="K363" s="26"/>
      <c r="L363" s="26"/>
      <c r="M363" s="26"/>
      <c r="N363" s="26"/>
    </row>
    <row r="364" customFormat="false" ht="13.5" hidden="false" customHeight="true" outlineLevel="0" collapsed="false">
      <c r="A364" s="17" t="n">
        <v>44887</v>
      </c>
      <c r="B364" s="18" t="n">
        <v>19742.5</v>
      </c>
      <c r="C364" s="18" t="n">
        <v>0</v>
      </c>
      <c r="D364" s="19" t="n">
        <f aca="false">IF(B363&lt;&gt;"",(B364-(B363+C364))/(B363+C364)*100,0)</f>
        <v>0.745133819951322</v>
      </c>
      <c r="E364" s="20" t="n">
        <f aca="false">1+D364/100</f>
        <v>1.00745133819951</v>
      </c>
      <c r="F364" s="21" t="n">
        <f aca="false">ROUNDUP((PRODUCT($E$8:E364)-1),4)</f>
        <v>1.1018</v>
      </c>
      <c r="G364" s="22" t="n">
        <f aca="false">((1+(ROUNDUP(F364*100,2))/100)^(365.25/(A364-$A$8+1))-1)</f>
        <v>1.13818968791095</v>
      </c>
      <c r="H364" s="26"/>
      <c r="I364" s="26"/>
      <c r="J364" s="26"/>
      <c r="K364" s="26"/>
      <c r="L364" s="26"/>
      <c r="M364" s="26"/>
      <c r="N364" s="26"/>
    </row>
    <row r="365" customFormat="false" ht="13.5" hidden="false" customHeight="true" outlineLevel="0" collapsed="false">
      <c r="A365" s="17" t="n">
        <v>44888</v>
      </c>
      <c r="B365" s="18" t="n">
        <v>20179.64</v>
      </c>
      <c r="C365" s="18" t="n">
        <v>0</v>
      </c>
      <c r="D365" s="19" t="n">
        <f aca="false">IF(B364&lt;&gt;"",(B365-(B364+C365))/(B364+C365)*100,0)</f>
        <v>2.21420792706091</v>
      </c>
      <c r="E365" s="20" t="n">
        <f aca="false">1+D365/100</f>
        <v>1.02214207927061</v>
      </c>
      <c r="F365" s="21" t="n">
        <f aca="false">ROUNDUP((PRODUCT($E$8:E365)-1),4)</f>
        <v>1.1484</v>
      </c>
      <c r="G365" s="22" t="n">
        <f aca="false">((1+(ROUNDUP(F365*100,2))/100)^(365.25/(A365-$A$8+1))-1)</f>
        <v>1.18193063120623</v>
      </c>
      <c r="H365" s="26"/>
      <c r="I365" s="26"/>
      <c r="J365" s="26"/>
      <c r="K365" s="26"/>
      <c r="L365" s="26"/>
      <c r="M365" s="26"/>
      <c r="N365" s="26"/>
    </row>
    <row r="366" customFormat="false" ht="13.5" hidden="false" customHeight="true" outlineLevel="0" collapsed="false">
      <c r="A366" s="17" t="n">
        <v>44889</v>
      </c>
      <c r="B366" s="18" t="n">
        <v>20234</v>
      </c>
      <c r="C366" s="18" t="n">
        <v>0</v>
      </c>
      <c r="D366" s="19" t="n">
        <f aca="false">IF(B365&lt;&gt;"",(B366-(B365+C366))/(B365+C366)*100,0)</f>
        <v>0.269380425022451</v>
      </c>
      <c r="E366" s="20" t="n">
        <f aca="false">1+D366/100</f>
        <v>1.00269380425022</v>
      </c>
      <c r="F366" s="21" t="n">
        <f aca="false">ROUNDUP((PRODUCT($E$8:E366)-1),4)</f>
        <v>1.1542</v>
      </c>
      <c r="G366" s="22" t="n">
        <f aca="false">((1+(ROUNDUP(F366*100,2))/100)^(365.25/(A366-$A$8+1))-1)</f>
        <v>1.18317402128739</v>
      </c>
      <c r="H366" s="26"/>
      <c r="I366" s="26"/>
      <c r="J366" s="26"/>
      <c r="K366" s="26"/>
      <c r="L366" s="26"/>
      <c r="M366" s="26"/>
      <c r="N366" s="26"/>
    </row>
    <row r="367" customFormat="false" ht="13.5" hidden="false" customHeight="true" outlineLevel="0" collapsed="false">
      <c r="A367" s="17" t="n">
        <v>44890</v>
      </c>
      <c r="B367" s="18" t="n">
        <v>20227.96</v>
      </c>
      <c r="C367" s="18" t="n">
        <v>0</v>
      </c>
      <c r="D367" s="19" t="n">
        <f aca="false">IF(B366&lt;&gt;"",(B367-(B366+C367))/(B366+C367)*100,0)</f>
        <v>-0.029850746268643</v>
      </c>
      <c r="E367" s="20" t="n">
        <f aca="false">1+D367/100</f>
        <v>0.999701492537313</v>
      </c>
      <c r="F367" s="21" t="n">
        <f aca="false">ROUNDUP((PRODUCT($E$8:E367)-1),4)</f>
        <v>1.1535</v>
      </c>
      <c r="G367" s="22" t="n">
        <f aca="false">((1+(ROUNDUP(F367*100,2))/100)^(365.25/(A367-$A$8+1))-1)</f>
        <v>1.17772601330592</v>
      </c>
      <c r="H367" s="26"/>
      <c r="I367" s="26"/>
      <c r="J367" s="26"/>
      <c r="K367" s="26"/>
      <c r="L367" s="26"/>
      <c r="M367" s="26"/>
      <c r="N367" s="26"/>
    </row>
    <row r="368" customFormat="false" ht="13.5" hidden="false" customHeight="true" outlineLevel="0" collapsed="false">
      <c r="A368" s="17" t="n">
        <v>44891</v>
      </c>
      <c r="B368" s="18" t="n">
        <v>20227.96</v>
      </c>
      <c r="C368" s="18" t="n">
        <v>0</v>
      </c>
      <c r="D368" s="19" t="n">
        <f aca="false">IF(B367&lt;&gt;"",(B368-(B367+C368))/(B367+C368)*100,0)</f>
        <v>0</v>
      </c>
      <c r="E368" s="20" t="n">
        <f aca="false">1+D368/100</f>
        <v>1</v>
      </c>
      <c r="F368" s="21" t="n">
        <f aca="false">ROUNDUP((PRODUCT($E$8:E368)-1),4)</f>
        <v>1.1535</v>
      </c>
      <c r="G368" s="22" t="n">
        <f aca="false">((1+(ROUNDUP(F368*100,2))/100)^(365.25/(A368-$A$8+1))-1)</f>
        <v>1.17303610314943</v>
      </c>
      <c r="H368" s="26"/>
      <c r="I368" s="26"/>
      <c r="J368" s="26"/>
      <c r="K368" s="26"/>
      <c r="L368" s="26"/>
      <c r="M368" s="26"/>
      <c r="N368" s="26"/>
    </row>
    <row r="369" customFormat="false" ht="13.5" hidden="false" customHeight="true" outlineLevel="0" collapsed="false">
      <c r="A369" s="17" t="n">
        <v>44892</v>
      </c>
      <c r="B369" s="18" t="n">
        <v>20227.96</v>
      </c>
      <c r="C369" s="18" t="n">
        <v>0</v>
      </c>
      <c r="D369" s="19" t="n">
        <f aca="false">IF(B368&lt;&gt;"",(B369-(B368+C369))/(B368+C369)*100,0)</f>
        <v>0</v>
      </c>
      <c r="E369" s="20" t="n">
        <f aca="false">1+D369/100</f>
        <v>1</v>
      </c>
      <c r="F369" s="21" t="n">
        <f aca="false">ROUNDUP((PRODUCT($E$8:E369)-1),4)</f>
        <v>1.1535</v>
      </c>
      <c r="G369" s="22" t="n">
        <f aca="false">((1+(ROUNDUP(F369*100,2))/100)^(365.25/(A369-$A$8+1))-1)</f>
        <v>1.16838212069326</v>
      </c>
      <c r="H369" s="26"/>
      <c r="I369" s="26"/>
      <c r="J369" s="26"/>
      <c r="K369" s="26"/>
      <c r="L369" s="26"/>
      <c r="M369" s="26"/>
      <c r="N369" s="26"/>
    </row>
    <row r="370" customFormat="false" ht="13.5" hidden="false" customHeight="true" outlineLevel="0" collapsed="false">
      <c r="A370" s="17" t="n">
        <v>44893</v>
      </c>
      <c r="B370" s="18" t="n">
        <v>20306.48</v>
      </c>
      <c r="C370" s="18" t="n">
        <v>0</v>
      </c>
      <c r="D370" s="19" t="n">
        <f aca="false">IF(B369&lt;&gt;"",(B370-(B369+C370))/(B369+C370)*100,0)</f>
        <v>0.388175574798431</v>
      </c>
      <c r="E370" s="20" t="n">
        <f aca="false">1+D370/100</f>
        <v>1.00388175574798</v>
      </c>
      <c r="F370" s="21" t="n">
        <f aca="false">ROUNDUP((PRODUCT($E$8:E370)-1),4)</f>
        <v>1.1619</v>
      </c>
      <c r="G370" s="22" t="n">
        <f aca="false">((1+(ROUNDUP(F370*100,2))/100)^(365.25/(A370-$A$8+1))-1)</f>
        <v>1.17225611676628</v>
      </c>
      <c r="H370" s="26"/>
      <c r="I370" s="26"/>
      <c r="J370" s="26"/>
      <c r="K370" s="26"/>
      <c r="L370" s="26"/>
      <c r="M370" s="26"/>
      <c r="N370" s="26"/>
    </row>
    <row r="371" customFormat="false" ht="13.5" hidden="false" customHeight="true" outlineLevel="0" collapsed="false">
      <c r="A371" s="17" t="n">
        <v>44894</v>
      </c>
      <c r="B371" s="18" t="n">
        <v>20240.04</v>
      </c>
      <c r="C371" s="18" t="n">
        <v>0</v>
      </c>
      <c r="D371" s="19" t="n">
        <f aca="false">IF(B370&lt;&gt;"",(B371-(B370+C371))/(B370+C371)*100,0)</f>
        <v>-0.327186198691267</v>
      </c>
      <c r="E371" s="20" t="n">
        <f aca="false">1+D371/100</f>
        <v>0.996728138013087</v>
      </c>
      <c r="F371" s="21" t="n">
        <f aca="false">ROUNDUP((PRODUCT($E$8:E371)-1),4)</f>
        <v>1.1548</v>
      </c>
      <c r="G371" s="22" t="n">
        <f aca="false">((1+(ROUNDUP(F371*100,2))/100)^(365.25/(A371-$A$8+1))-1)</f>
        <v>1.16048824838335</v>
      </c>
      <c r="H371" s="26"/>
      <c r="I371" s="26"/>
      <c r="J371" s="26"/>
      <c r="K371" s="26"/>
      <c r="L371" s="26"/>
      <c r="M371" s="26"/>
      <c r="N371" s="26"/>
    </row>
    <row r="372" customFormat="false" ht="13.5" hidden="false" customHeight="true" outlineLevel="0" collapsed="false">
      <c r="A372" s="17" t="n">
        <v>44895</v>
      </c>
      <c r="B372" s="18" t="n">
        <v>20729.28</v>
      </c>
      <c r="C372" s="18" t="n">
        <v>0</v>
      </c>
      <c r="D372" s="19" t="n">
        <f aca="false">IF(B371&lt;&gt;"",(B372-(B371+C372))/(B371+C372)*100,0)</f>
        <v>2.41718889883618</v>
      </c>
      <c r="E372" s="20" t="n">
        <f aca="false">1+D372/100</f>
        <v>1.02417188898836</v>
      </c>
      <c r="F372" s="21" t="n">
        <f aca="false">ROUNDUP((PRODUCT($E$8:E372)-1),4)</f>
        <v>1.2069</v>
      </c>
      <c r="G372" s="22" t="n">
        <f aca="false">((1+(ROUNDUP(F372*100,2))/100)^(365.25/(A372-$A$8+1))-1)</f>
        <v>1.20809687056823</v>
      </c>
      <c r="H372" s="26"/>
      <c r="I372" s="26"/>
      <c r="J372" s="26"/>
      <c r="K372" s="26"/>
      <c r="L372" s="26"/>
      <c r="M372" s="26"/>
      <c r="N372" s="26"/>
    </row>
    <row r="373" customFormat="false" ht="13.5" hidden="false" customHeight="true" outlineLevel="0" collapsed="false">
      <c r="A373" s="17" t="n">
        <v>44896</v>
      </c>
      <c r="B373" s="18" t="n">
        <v>20789.68</v>
      </c>
      <c r="C373" s="18" t="n">
        <v>0</v>
      </c>
      <c r="D373" s="19" t="n">
        <f aca="false">IF(B372&lt;&gt;"",(B373-(B372+C373))/(B372+C373)*100,0)</f>
        <v>0.291375291375298</v>
      </c>
      <c r="E373" s="20" t="n">
        <f aca="false">1+D373/100</f>
        <v>1.00291375291375</v>
      </c>
      <c r="F373" s="21" t="n">
        <f aca="false">ROUNDUP((PRODUCT($E$8:E373)-1),4)</f>
        <v>1.2133</v>
      </c>
      <c r="G373" s="22" t="n">
        <f aca="false">((1+(ROUNDUP(F373*100,2))/100)^(365.25/(A373-$A$8+1))-1)</f>
        <v>1.20969958571263</v>
      </c>
      <c r="H373" s="26"/>
      <c r="I373" s="26"/>
      <c r="J373" s="26"/>
      <c r="K373" s="26"/>
      <c r="L373" s="26"/>
      <c r="M373" s="26"/>
      <c r="N373" s="26"/>
    </row>
    <row r="374" customFormat="false" ht="13.5" hidden="false" customHeight="true" outlineLevel="0" collapsed="false">
      <c r="A374" s="17" t="n">
        <v>44897</v>
      </c>
      <c r="B374" s="18" t="n">
        <v>20632.64</v>
      </c>
      <c r="C374" s="18" t="n">
        <v>0</v>
      </c>
      <c r="D374" s="19" t="n">
        <f aca="false">IF(B373&lt;&gt;"",(B374-(B373+C374))/(B373+C374)*100,0)</f>
        <v>-0.755374782103432</v>
      </c>
      <c r="E374" s="20" t="n">
        <f aca="false">1+D374/100</f>
        <v>0.992446252178966</v>
      </c>
      <c r="F374" s="21" t="n">
        <f aca="false">ROUNDUP((PRODUCT($E$8:E374)-1),4)</f>
        <v>1.1966</v>
      </c>
      <c r="G374" s="22" t="n">
        <f aca="false">((1+(ROUNDUP(F374*100,2))/100)^(365.25/(A374-$A$8+1))-1)</f>
        <v>1.18837314441961</v>
      </c>
      <c r="H374" s="26"/>
      <c r="I374" s="26"/>
      <c r="J374" s="26"/>
      <c r="K374" s="26"/>
      <c r="L374" s="26"/>
      <c r="M374" s="26"/>
      <c r="N374" s="26"/>
    </row>
    <row r="375" customFormat="false" ht="13.5" hidden="false" customHeight="true" outlineLevel="0" collapsed="false">
      <c r="A375" s="17" t="n">
        <v>44898</v>
      </c>
      <c r="B375" s="18" t="n">
        <v>21315.84</v>
      </c>
      <c r="C375" s="18" t="n">
        <v>683.2</v>
      </c>
      <c r="D375" s="19" t="n">
        <f aca="false">IF(B374&lt;&gt;"",(B375-(B374+C375))/(B374+C375)*100,0)</f>
        <v>0</v>
      </c>
      <c r="E375" s="20" t="n">
        <f aca="false">1+D375/100</f>
        <v>1</v>
      </c>
      <c r="F375" s="21" t="n">
        <f aca="false">ROUNDUP((PRODUCT($E$8:E375)-1),4)</f>
        <v>1.1966</v>
      </c>
      <c r="G375" s="22" t="n">
        <f aca="false">((1+(ROUNDUP(F375*100,2))/100)^(365.25/(A375-$A$8+1))-1)</f>
        <v>1.18372091487419</v>
      </c>
      <c r="H375" s="26"/>
      <c r="I375" s="26"/>
      <c r="J375" s="26"/>
      <c r="K375" s="26"/>
      <c r="L375" s="26"/>
      <c r="M375" s="26"/>
      <c r="N375" s="26"/>
    </row>
    <row r="376" customFormat="false" ht="13.5" hidden="false" customHeight="true" outlineLevel="0" collapsed="false">
      <c r="A376" s="17" t="n">
        <v>44899</v>
      </c>
      <c r="B376" s="18" t="n">
        <v>21315.84</v>
      </c>
      <c r="C376" s="18" t="n">
        <v>0</v>
      </c>
      <c r="D376" s="19" t="n">
        <f aca="false">IF(B375&lt;&gt;"",(B376-(B375+C376))/(B375+C376)*100,0)</f>
        <v>0</v>
      </c>
      <c r="E376" s="20" t="n">
        <f aca="false">1+D376/100</f>
        <v>1</v>
      </c>
      <c r="F376" s="21" t="n">
        <f aca="false">ROUNDUP((PRODUCT($E$8:E376)-1),4)</f>
        <v>1.1966</v>
      </c>
      <c r="G376" s="22" t="n">
        <f aca="false">((1+(ROUNDUP(F376*100,2))/100)^(365.25/(A376-$A$8+1))-1)</f>
        <v>1.17910371054547</v>
      </c>
      <c r="H376" s="26"/>
      <c r="I376" s="26"/>
      <c r="J376" s="26"/>
      <c r="K376" s="26"/>
      <c r="L376" s="26"/>
      <c r="M376" s="26"/>
      <c r="N376" s="26"/>
    </row>
    <row r="377" customFormat="false" ht="13.5" hidden="false" customHeight="true" outlineLevel="0" collapsed="false">
      <c r="A377" s="17" t="n">
        <v>44900</v>
      </c>
      <c r="B377" s="18" t="n">
        <v>21499.92</v>
      </c>
      <c r="C377" s="18" t="n">
        <v>0</v>
      </c>
      <c r="D377" s="19" t="n">
        <f aca="false">IF(B376&lt;&gt;"",(B377-(B376+C377))/(B376+C377)*100,0)</f>
        <v>0.863583138173311</v>
      </c>
      <c r="E377" s="20" t="n">
        <f aca="false">1+D377/100</f>
        <v>1.00863583138173</v>
      </c>
      <c r="F377" s="21" t="n">
        <f aca="false">ROUNDUP((PRODUCT($E$8:E377)-1),4)</f>
        <v>1.2156</v>
      </c>
      <c r="G377" s="22" t="n">
        <f aca="false">((1+(ROUNDUP(F377*100,2))/100)^(365.25/(A377-$A$8+1))-1)</f>
        <v>1.19308767635219</v>
      </c>
      <c r="H377" s="26"/>
      <c r="I377" s="26"/>
      <c r="J377" s="26"/>
      <c r="K377" s="26"/>
      <c r="L377" s="26"/>
      <c r="M377" s="26"/>
      <c r="N377" s="26"/>
    </row>
    <row r="378" customFormat="false" ht="13.5" hidden="false" customHeight="true" outlineLevel="0" collapsed="false">
      <c r="A378" s="17" t="n">
        <v>44901</v>
      </c>
      <c r="B378" s="18" t="n">
        <v>21418.8</v>
      </c>
      <c r="C378" s="18" t="n">
        <v>0</v>
      </c>
      <c r="D378" s="19" t="n">
        <f aca="false">IF(B377&lt;&gt;"",(B378-(B377+C378))/(B377+C378)*100,0)</f>
        <v>-0.377303729502228</v>
      </c>
      <c r="E378" s="20" t="n">
        <f aca="false">1+D378/100</f>
        <v>0.996226962704978</v>
      </c>
      <c r="F378" s="21" t="n">
        <f aca="false">ROUNDUP((PRODUCT($E$8:E378)-1),4)</f>
        <v>1.2072</v>
      </c>
      <c r="G378" s="22" t="n">
        <f aca="false">((1+(ROUNDUP(F378*100,2))/100)^(365.25/(A378-$A$8+1))-1)</f>
        <v>1.18028167551188</v>
      </c>
      <c r="H378" s="26"/>
      <c r="I378" s="26"/>
      <c r="J378" s="26"/>
      <c r="K378" s="26"/>
      <c r="L378" s="26"/>
      <c r="M378" s="26"/>
      <c r="N378" s="26"/>
    </row>
    <row r="379" customFormat="false" ht="13.5" hidden="false" customHeight="true" outlineLevel="0" collapsed="false">
      <c r="A379" s="17" t="n">
        <v>44902</v>
      </c>
      <c r="B379" s="18" t="n">
        <v>21244.08</v>
      </c>
      <c r="C379" s="18" t="n">
        <v>0</v>
      </c>
      <c r="D379" s="19" t="n">
        <f aca="false">IF(B378&lt;&gt;"",(B379-(B378+C379))/(B378+C379)*100,0)</f>
        <v>-0.815731973780049</v>
      </c>
      <c r="E379" s="20" t="n">
        <f aca="false">1+D379/100</f>
        <v>0.991842680262199</v>
      </c>
      <c r="F379" s="21" t="n">
        <f aca="false">ROUNDUP((PRODUCT($E$8:E379)-1),4)</f>
        <v>1.1892</v>
      </c>
      <c r="G379" s="22" t="n">
        <f aca="false">((1+(ROUNDUP(F379*100,2))/100)^(365.25/(A379-$A$8+1))-1)</f>
        <v>1.15829550024427</v>
      </c>
      <c r="H379" s="26"/>
      <c r="I379" s="26"/>
      <c r="J379" s="26"/>
      <c r="K379" s="26"/>
      <c r="L379" s="26"/>
      <c r="M379" s="26"/>
      <c r="N379" s="26"/>
    </row>
    <row r="380" customFormat="false" ht="13.5" hidden="false" customHeight="true" outlineLevel="0" collapsed="false">
      <c r="A380" s="17" t="n">
        <v>44903</v>
      </c>
      <c r="B380" s="18" t="n">
        <v>21685.97</v>
      </c>
      <c r="C380" s="18" t="n">
        <v>0</v>
      </c>
      <c r="D380" s="19" t="n">
        <f aca="false">IF(B379&lt;&gt;"",(B380-(B379+C380))/(B379+C380)*100,0)</f>
        <v>2.08006183369671</v>
      </c>
      <c r="E380" s="20" t="n">
        <f aca="false">1+D380/100</f>
        <v>1.02080061833697</v>
      </c>
      <c r="F380" s="21" t="n">
        <f aca="false">ROUNDUP((PRODUCT($E$8:E380)-1),4)</f>
        <v>1.2348</v>
      </c>
      <c r="G380" s="22" t="n">
        <f aca="false">((1+(ROUNDUP(F380*100,2))/100)^(365.25/(A380-$A$8+1))-1)</f>
        <v>1.19777061998976</v>
      </c>
      <c r="H380" s="26"/>
      <c r="I380" s="26"/>
      <c r="J380" s="26"/>
      <c r="K380" s="26"/>
      <c r="L380" s="26"/>
      <c r="M380" s="26"/>
      <c r="N380" s="26"/>
    </row>
    <row r="381" customFormat="false" ht="13.5" hidden="false" customHeight="true" outlineLevel="0" collapsed="false">
      <c r="A381" s="17" t="n">
        <v>44904</v>
      </c>
      <c r="B381" s="18" t="n">
        <v>21768.39</v>
      </c>
      <c r="C381" s="18" t="n">
        <v>0</v>
      </c>
      <c r="D381" s="19" t="n">
        <f aca="false">IF(B380&lt;&gt;"",(B381-(B380+C381))/(B380+C381)*100,0)</f>
        <v>0.380061394532972</v>
      </c>
      <c r="E381" s="20" t="n">
        <f aca="false">1+D381/100</f>
        <v>1.00380061394533</v>
      </c>
      <c r="F381" s="21" t="n">
        <f aca="false">ROUNDUP((PRODUCT($E$8:E381)-1),4)</f>
        <v>1.2432</v>
      </c>
      <c r="G381" s="22" t="n">
        <f aca="false">((1+(ROUNDUP(F381*100,2))/100)^(365.25/(A381-$A$8+1))-1)</f>
        <v>1.20119838860793</v>
      </c>
      <c r="H381" s="26"/>
      <c r="I381" s="26"/>
      <c r="J381" s="26"/>
      <c r="K381" s="26"/>
      <c r="L381" s="26"/>
      <c r="M381" s="26"/>
      <c r="N381" s="26"/>
    </row>
    <row r="382" customFormat="false" ht="13.5" hidden="false" customHeight="true" outlineLevel="0" collapsed="false">
      <c r="A382" s="17" t="n">
        <v>44905</v>
      </c>
      <c r="B382" s="18" t="n">
        <v>21768.39</v>
      </c>
      <c r="C382" s="18" t="n">
        <v>0</v>
      </c>
      <c r="D382" s="19" t="n">
        <f aca="false">IF(B381&lt;&gt;"",(B382-(B381+C382))/(B381+C382)*100,0)</f>
        <v>0</v>
      </c>
      <c r="E382" s="20" t="n">
        <f aca="false">1+D382/100</f>
        <v>1</v>
      </c>
      <c r="F382" s="21" t="n">
        <f aca="false">ROUNDUP((PRODUCT($E$8:E382)-1),4)</f>
        <v>1.2432</v>
      </c>
      <c r="G382" s="22" t="n">
        <f aca="false">((1+(ROUNDUP(F382*100,2))/100)^(365.25/(A382-$A$8+1))-1)</f>
        <v>1.19657192460388</v>
      </c>
      <c r="H382" s="26"/>
      <c r="I382" s="26"/>
      <c r="J382" s="26"/>
      <c r="K382" s="26"/>
      <c r="L382" s="26"/>
      <c r="M382" s="26"/>
      <c r="N382" s="26"/>
    </row>
    <row r="383" customFormat="false" ht="13.5" hidden="false" customHeight="true" outlineLevel="0" collapsed="false">
      <c r="A383" s="17" t="n">
        <v>44906</v>
      </c>
      <c r="B383" s="18" t="n">
        <v>21768.39</v>
      </c>
      <c r="C383" s="18" t="n">
        <v>0</v>
      </c>
      <c r="D383" s="19" t="n">
        <f aca="false">IF(B382&lt;&gt;"",(B383-(B382+C383))/(B382+C383)*100,0)</f>
        <v>0</v>
      </c>
      <c r="E383" s="20" t="n">
        <f aca="false">1+D383/100</f>
        <v>1</v>
      </c>
      <c r="F383" s="21" t="n">
        <f aca="false">ROUNDUP((PRODUCT($E$8:E383)-1),4)</f>
        <v>1.2432</v>
      </c>
      <c r="G383" s="22" t="n">
        <f aca="false">((1+(ROUNDUP(F383*100,2))/100)^(365.25/(A383-$A$8+1))-1)</f>
        <v>1.19197971591136</v>
      </c>
      <c r="H383" s="26"/>
      <c r="I383" s="26"/>
      <c r="J383" s="26"/>
      <c r="K383" s="26"/>
      <c r="L383" s="26"/>
      <c r="M383" s="26"/>
      <c r="N383" s="26"/>
    </row>
    <row r="384" customFormat="false" ht="13.5" hidden="false" customHeight="true" outlineLevel="0" collapsed="false">
      <c r="A384" s="17" t="n">
        <v>44907</v>
      </c>
      <c r="B384" s="18" t="n">
        <v>21708.16</v>
      </c>
      <c r="C384" s="18" t="n">
        <v>0</v>
      </c>
      <c r="D384" s="19" t="n">
        <f aca="false">IF(B383&lt;&gt;"",(B384-(B383+C384))/(B383+C384)*100,0)</f>
        <v>-0.276685597786513</v>
      </c>
      <c r="E384" s="20" t="n">
        <f aca="false">1+D384/100</f>
        <v>0.997233144022135</v>
      </c>
      <c r="F384" s="21" t="n">
        <f aca="false">ROUNDUP((PRODUCT($E$8:E384)-1),4)</f>
        <v>1.237</v>
      </c>
      <c r="G384" s="22" t="n">
        <f aca="false">((1+(ROUNDUP(F384*100,2))/100)^(365.25/(A384-$A$8+1))-1)</f>
        <v>1.18156373901334</v>
      </c>
      <c r="H384" s="26"/>
      <c r="I384" s="26"/>
      <c r="J384" s="26"/>
      <c r="K384" s="26"/>
      <c r="L384" s="26"/>
      <c r="M384" s="26"/>
      <c r="N384" s="26"/>
    </row>
    <row r="385" customFormat="false" ht="13.5" hidden="false" customHeight="true" outlineLevel="0" collapsed="false">
      <c r="A385" s="17" t="n">
        <v>44908</v>
      </c>
      <c r="B385" s="18" t="n">
        <v>22256.82</v>
      </c>
      <c r="C385" s="18" t="n">
        <v>69.99</v>
      </c>
      <c r="D385" s="19" t="n">
        <f aca="false">IF(B384&lt;&gt;"",(B385-(B384+C385))/(B384+C385)*100,0)</f>
        <v>2.19793692301687</v>
      </c>
      <c r="E385" s="20" t="n">
        <f aca="false">1+D385/100</f>
        <v>1.02197936923017</v>
      </c>
      <c r="F385" s="21" t="n">
        <f aca="false">ROUNDUP((PRODUCT($E$8:E385)-1),4)</f>
        <v>1.2862</v>
      </c>
      <c r="G385" s="22" t="n">
        <f aca="false">((1+(ROUNDUP(F385*100,2))/100)^(365.25/(A385-$A$8+1))-1)</f>
        <v>1.22331624254789</v>
      </c>
      <c r="H385" s="26"/>
      <c r="I385" s="26"/>
      <c r="J385" s="26"/>
      <c r="K385" s="26"/>
      <c r="L385" s="26"/>
      <c r="M385" s="26"/>
      <c r="N385" s="26"/>
    </row>
    <row r="386" customFormat="false" ht="13.5" hidden="false" customHeight="true" outlineLevel="0" collapsed="false">
      <c r="A386" s="17" t="n">
        <v>44909</v>
      </c>
      <c r="B386" s="18" t="n">
        <v>21767.1</v>
      </c>
      <c r="C386" s="18" t="n">
        <v>0</v>
      </c>
      <c r="D386" s="19" t="n">
        <f aca="false">IF(B385&lt;&gt;"",(B386-(B385+C386))/(B385+C386)*100,0)</f>
        <v>-2.20031433061865</v>
      </c>
      <c r="E386" s="20" t="n">
        <f aca="false">1+D386/100</f>
        <v>0.977996856693813</v>
      </c>
      <c r="F386" s="21" t="n">
        <f aca="false">ROUNDUP((PRODUCT($E$8:E386)-1),4)</f>
        <v>1.2359</v>
      </c>
      <c r="G386" s="22" t="n">
        <f aca="false">((1+(ROUNDUP(F386*100,2))/100)^(365.25/(A386-$A$8+1))-1)</f>
        <v>1.17157260562004</v>
      </c>
      <c r="H386" s="26"/>
      <c r="I386" s="26"/>
      <c r="J386" s="26"/>
      <c r="K386" s="26"/>
      <c r="L386" s="26"/>
      <c r="M386" s="26"/>
      <c r="N386" s="26"/>
    </row>
    <row r="387" customFormat="false" ht="13.5" hidden="false" customHeight="true" outlineLevel="0" collapsed="false">
      <c r="A387" s="17" t="n">
        <v>44910</v>
      </c>
      <c r="B387" s="18" t="n">
        <v>21334.62</v>
      </c>
      <c r="C387" s="18" t="n">
        <v>0</v>
      </c>
      <c r="D387" s="19" t="n">
        <f aca="false">IF(B386&lt;&gt;"",(B387-(B386+C387))/(B386+C387)*100,0)</f>
        <v>-1.98685171658144</v>
      </c>
      <c r="E387" s="20" t="n">
        <f aca="false">1+D387/100</f>
        <v>0.980131482834186</v>
      </c>
      <c r="F387" s="21" t="n">
        <f aca="false">ROUNDUP((PRODUCT($E$8:E387)-1),4)</f>
        <v>1.1915</v>
      </c>
      <c r="G387" s="22" t="n">
        <f aca="false">((1+(ROUNDUP(F387*100,2))/100)^(365.25/(A387-$A$8+1))-1)</f>
        <v>1.1257653591161</v>
      </c>
      <c r="H387" s="26"/>
      <c r="I387" s="26"/>
      <c r="J387" s="26"/>
      <c r="K387" s="26"/>
      <c r="L387" s="26"/>
      <c r="M387" s="26"/>
      <c r="N387" s="26"/>
    </row>
    <row r="388" customFormat="false" ht="13.5" hidden="false" customHeight="true" outlineLevel="0" collapsed="false">
      <c r="A388" s="17" t="n">
        <v>44911</v>
      </c>
      <c r="B388" s="18" t="n">
        <v>21334.62</v>
      </c>
      <c r="C388" s="18" t="n">
        <v>0</v>
      </c>
      <c r="D388" s="19" t="n">
        <f aca="false">IF(B387&lt;&gt;"",(B388-(B387+C388))/(B387+C388)*100,0)</f>
        <v>0</v>
      </c>
      <c r="E388" s="20" t="n">
        <f aca="false">1+D388/100</f>
        <v>1</v>
      </c>
      <c r="F388" s="21" t="n">
        <f aca="false">ROUNDUP((PRODUCT($E$8:E388)-1),4)</f>
        <v>1.1915</v>
      </c>
      <c r="G388" s="22" t="n">
        <f aca="false">((1+(ROUNDUP(F388*100,2))/100)^(365.25/(A388-$A$8+1))-1)</f>
        <v>1.12156188936571</v>
      </c>
      <c r="H388" s="26"/>
      <c r="I388" s="26"/>
      <c r="J388" s="26"/>
      <c r="K388" s="26"/>
      <c r="L388" s="26"/>
      <c r="M388" s="26"/>
      <c r="N388" s="26"/>
    </row>
    <row r="389" customFormat="false" ht="13.5" hidden="false" customHeight="true" outlineLevel="0" collapsed="false">
      <c r="A389" s="17" t="n">
        <v>44912</v>
      </c>
      <c r="B389" s="18" t="n">
        <v>21334.62</v>
      </c>
      <c r="C389" s="18" t="n">
        <v>0</v>
      </c>
      <c r="D389" s="19" t="n">
        <f aca="false">IF(B388&lt;&gt;"",(B389-(B388+C389))/(B388+C389)*100,0)</f>
        <v>0</v>
      </c>
      <c r="E389" s="20" t="n">
        <f aca="false">1+D389/100</f>
        <v>1</v>
      </c>
      <c r="F389" s="21" t="n">
        <f aca="false">ROUNDUP((PRODUCT($E$8:E389)-1),4)</f>
        <v>1.1915</v>
      </c>
      <c r="G389" s="22" t="n">
        <f aca="false">((1+(ROUNDUP(F389*100,2))/100)^(365.25/(A389-$A$8+1))-1)</f>
        <v>1.11738867408017</v>
      </c>
      <c r="H389" s="26"/>
      <c r="I389" s="26"/>
      <c r="J389" s="26"/>
      <c r="K389" s="26"/>
      <c r="L389" s="26"/>
      <c r="M389" s="26"/>
      <c r="N389" s="26"/>
    </row>
    <row r="390" customFormat="false" ht="13.5" hidden="false" customHeight="true" outlineLevel="0" collapsed="false">
      <c r="A390" s="17" t="n">
        <v>44913</v>
      </c>
      <c r="B390" s="18" t="n">
        <v>21401.71</v>
      </c>
      <c r="C390" s="18" t="n">
        <v>67.09</v>
      </c>
      <c r="D390" s="19" t="n">
        <f aca="false">IF(B389&lt;&gt;"",(B390-(B389+C390))/(B389+C390)*100,0)</f>
        <v>0</v>
      </c>
      <c r="E390" s="20" t="n">
        <f aca="false">1+D390/100</f>
        <v>1</v>
      </c>
      <c r="F390" s="21" t="n">
        <f aca="false">ROUNDUP((PRODUCT($E$8:E390)-1),4)</f>
        <v>1.1915</v>
      </c>
      <c r="G390" s="22" t="n">
        <f aca="false">((1+(ROUNDUP(F390*100,2))/100)^(365.25/(A390-$A$8+1))-1)</f>
        <v>1.11324539579894</v>
      </c>
      <c r="H390" s="26"/>
      <c r="I390" s="26"/>
      <c r="J390" s="26"/>
      <c r="K390" s="26"/>
      <c r="L390" s="26"/>
      <c r="M390" s="26"/>
      <c r="N390" s="26"/>
    </row>
    <row r="391" customFormat="false" ht="13.5" hidden="false" customHeight="true" outlineLevel="0" collapsed="false">
      <c r="A391" s="17" t="n">
        <v>44914</v>
      </c>
      <c r="B391" s="18" t="n">
        <v>21532.5</v>
      </c>
      <c r="C391" s="18" t="n">
        <v>0</v>
      </c>
      <c r="D391" s="19" t="n">
        <f aca="false">IF(B390&lt;&gt;"",(B391-(B390+C391))/(B390+C391)*100,0)</f>
        <v>0.611119391861665</v>
      </c>
      <c r="E391" s="20" t="n">
        <f aca="false">1+D391/100</f>
        <v>1.00611119391862</v>
      </c>
      <c r="F391" s="21" t="n">
        <f aca="false">ROUNDUP((PRODUCT($E$8:E391)-1),4)</f>
        <v>1.2049</v>
      </c>
      <c r="G391" s="22" t="n">
        <f aca="false">((1+(ROUNDUP(F391*100,2))/100)^(365.25/(A391-$A$8+1))-1)</f>
        <v>1.121396565752</v>
      </c>
      <c r="H391" s="26"/>
      <c r="I391" s="26"/>
      <c r="J391" s="26"/>
      <c r="K391" s="26"/>
      <c r="L391" s="26"/>
      <c r="M391" s="26"/>
      <c r="N391" s="26"/>
    </row>
    <row r="392" customFormat="false" ht="13.5" hidden="false" customHeight="true" outlineLevel="0" collapsed="false">
      <c r="A392" s="17" t="n">
        <v>44915</v>
      </c>
      <c r="B392" s="18" t="n">
        <v>21379.38</v>
      </c>
      <c r="C392" s="18" t="n">
        <v>0</v>
      </c>
      <c r="D392" s="19" t="n">
        <f aca="false">IF(B391&lt;&gt;"",(B392-(B391+C392))/(B391+C392)*100,0)</f>
        <v>-0.711111111111123</v>
      </c>
      <c r="E392" s="20" t="n">
        <f aca="false">1+D392/100</f>
        <v>0.992888888888889</v>
      </c>
      <c r="F392" s="21" t="n">
        <f aca="false">ROUNDUP((PRODUCT($E$8:E392)-1),4)</f>
        <v>1.1892</v>
      </c>
      <c r="G392" s="22" t="n">
        <f aca="false">((1+(ROUNDUP(F392*100,2))/100)^(365.25/(A392-$A$8+1))-1)</f>
        <v>1.10295141095192</v>
      </c>
      <c r="H392" s="26"/>
      <c r="I392" s="26"/>
      <c r="J392" s="26"/>
      <c r="K392" s="26"/>
      <c r="L392" s="26"/>
      <c r="M392" s="26"/>
      <c r="N392" s="26"/>
    </row>
    <row r="393" customFormat="false" ht="13.5" hidden="false" customHeight="true" outlineLevel="0" collapsed="false">
      <c r="A393" s="17" t="n">
        <v>44916</v>
      </c>
      <c r="B393" s="18" t="n">
        <v>21660.1</v>
      </c>
      <c r="C393" s="18" t="n">
        <v>0</v>
      </c>
      <c r="D393" s="19" t="n">
        <f aca="false">IF(B392&lt;&gt;"",(B393-(B392+C393))/(B392+C393)*100,0)</f>
        <v>1.31304088331844</v>
      </c>
      <c r="E393" s="20" t="n">
        <f aca="false">1+D393/100</f>
        <v>1.01313040883318</v>
      </c>
      <c r="F393" s="21" t="n">
        <f aca="false">ROUNDUP((PRODUCT($E$8:E393)-1),4)</f>
        <v>1.2179</v>
      </c>
      <c r="G393" s="22" t="n">
        <f aca="false">((1+(ROUNDUP(F393*100,2))/100)^(365.25/(A393-$A$8+1))-1)</f>
        <v>1.12493348360938</v>
      </c>
      <c r="H393" s="26"/>
      <c r="I393" s="26"/>
      <c r="J393" s="26"/>
      <c r="K393" s="26"/>
      <c r="L393" s="26"/>
      <c r="M393" s="26"/>
      <c r="N393" s="26"/>
    </row>
    <row r="394" customFormat="false" ht="13.5" hidden="false" customHeight="true" outlineLevel="0" collapsed="false">
      <c r="A394" s="17" t="n">
        <v>44917</v>
      </c>
      <c r="B394" s="18" t="n">
        <v>21427.23</v>
      </c>
      <c r="C394" s="18" t="n">
        <v>0</v>
      </c>
      <c r="D394" s="19" t="n">
        <f aca="false">IF(B393&lt;&gt;"",(B394-(B393+C394))/(B393+C394)*100,0)</f>
        <v>-1.07511045655377</v>
      </c>
      <c r="E394" s="20" t="n">
        <f aca="false">1+D394/100</f>
        <v>0.989248895434462</v>
      </c>
      <c r="F394" s="21" t="n">
        <f aca="false">ROUNDUP((PRODUCT($E$8:E394)-1),4)</f>
        <v>1.1941</v>
      </c>
      <c r="G394" s="22" t="n">
        <f aca="false">((1+(ROUNDUP(F394*100,2))/100)^(365.25/(A394-$A$8+1))-1)</f>
        <v>1.09931339898737</v>
      </c>
      <c r="H394" s="26"/>
      <c r="I394" s="26"/>
      <c r="J394" s="26"/>
      <c r="K394" s="26"/>
      <c r="L394" s="26"/>
      <c r="M394" s="26"/>
      <c r="N394" s="26"/>
    </row>
    <row r="395" customFormat="false" ht="13.5" hidden="false" customHeight="true" outlineLevel="0" collapsed="false">
      <c r="A395" s="17" t="n">
        <v>44918</v>
      </c>
      <c r="B395" s="18" t="n">
        <v>21841.26</v>
      </c>
      <c r="C395" s="18" t="n">
        <v>0</v>
      </c>
      <c r="D395" s="19" t="n">
        <f aca="false">IF(B394&lt;&gt;"",(B395-(B394+C395))/(B394+C395)*100,0)</f>
        <v>1.93226095953608</v>
      </c>
      <c r="E395" s="20" t="n">
        <f aca="false">1+D395/100</f>
        <v>1.01932260959536</v>
      </c>
      <c r="F395" s="21" t="n">
        <f aca="false">ROUNDUP((PRODUCT($E$8:E395)-1),4)</f>
        <v>1.2365</v>
      </c>
      <c r="G395" s="22" t="n">
        <f aca="false">((1+(ROUNDUP(F395*100,2))/100)^(365.25/(A395-$A$8+1))-1)</f>
        <v>1.13339990920357</v>
      </c>
      <c r="H395" s="26"/>
      <c r="I395" s="26"/>
      <c r="J395" s="26"/>
      <c r="K395" s="26"/>
      <c r="L395" s="26"/>
      <c r="M395" s="26"/>
      <c r="N395" s="26"/>
    </row>
    <row r="396" customFormat="false" ht="13.5" hidden="false" customHeight="true" outlineLevel="0" collapsed="false">
      <c r="A396" s="17" t="n">
        <v>44919</v>
      </c>
      <c r="B396" s="18" t="n">
        <v>21841.26</v>
      </c>
      <c r="C396" s="18" t="n">
        <v>0</v>
      </c>
      <c r="D396" s="19" t="n">
        <f aca="false">IF(B395&lt;&gt;"",(B396-(B395+C396))/(B395+C396)*100,0)</f>
        <v>0</v>
      </c>
      <c r="E396" s="20" t="n">
        <f aca="false">1+D396/100</f>
        <v>1</v>
      </c>
      <c r="F396" s="21" t="n">
        <f aca="false">ROUNDUP((PRODUCT($E$8:E396)-1),4)</f>
        <v>1.2365</v>
      </c>
      <c r="G396" s="22" t="n">
        <f aca="false">((1+(ROUNDUP(F396*100,2))/100)^(365.25/(A396-$A$8+1))-1)</f>
        <v>1.12924839291447</v>
      </c>
      <c r="H396" s="26"/>
      <c r="I396" s="26"/>
      <c r="J396" s="26"/>
      <c r="K396" s="26"/>
      <c r="L396" s="26"/>
      <c r="M396" s="26"/>
      <c r="N396" s="26"/>
    </row>
    <row r="397" customFormat="false" ht="13.5" hidden="false" customHeight="true" outlineLevel="0" collapsed="false">
      <c r="A397" s="17" t="n">
        <v>44920</v>
      </c>
      <c r="B397" s="18" t="n">
        <v>21841.26</v>
      </c>
      <c r="C397" s="18" t="n">
        <v>0</v>
      </c>
      <c r="D397" s="19" t="n">
        <f aca="false">IF(B396&lt;&gt;"",(B397-(B396+C397))/(B396+C397)*100,0)</f>
        <v>0</v>
      </c>
      <c r="E397" s="20" t="n">
        <f aca="false">1+D397/100</f>
        <v>1</v>
      </c>
      <c r="F397" s="21" t="n">
        <f aca="false">ROUNDUP((PRODUCT($E$8:E397)-1),4)</f>
        <v>1.2365</v>
      </c>
      <c r="G397" s="22" t="n">
        <f aca="false">((1+(ROUNDUP(F397*100,2))/100)^(365.25/(A397-$A$8+1))-1)</f>
        <v>1.12512618313674</v>
      </c>
      <c r="H397" s="26"/>
      <c r="I397" s="26"/>
      <c r="J397" s="26"/>
      <c r="K397" s="26"/>
      <c r="L397" s="26"/>
      <c r="M397" s="26"/>
      <c r="N397" s="26"/>
    </row>
    <row r="398" customFormat="false" ht="13.5" hidden="false" customHeight="true" outlineLevel="0" collapsed="false">
      <c r="A398" s="17" t="n">
        <v>44921</v>
      </c>
      <c r="B398" s="18" t="n">
        <v>21841.26</v>
      </c>
      <c r="C398" s="18" t="n">
        <v>0</v>
      </c>
      <c r="D398" s="19" t="n">
        <f aca="false">IF(B397&lt;&gt;"",(B398-(B397+C398))/(B397+C398)*100,0)</f>
        <v>0</v>
      </c>
      <c r="E398" s="20" t="n">
        <f aca="false">1+D398/100</f>
        <v>1</v>
      </c>
      <c r="F398" s="21" t="n">
        <f aca="false">ROUNDUP((PRODUCT($E$8:E398)-1),4)</f>
        <v>1.2365</v>
      </c>
      <c r="G398" s="22" t="n">
        <f aca="false">((1+(ROUNDUP(F398*100,2))/100)^(365.25/(A398-$A$8+1))-1)</f>
        <v>1.12103297829847</v>
      </c>
      <c r="H398" s="26"/>
      <c r="I398" s="26"/>
      <c r="J398" s="26"/>
      <c r="K398" s="26"/>
      <c r="L398" s="26"/>
      <c r="M398" s="26"/>
      <c r="N398" s="26"/>
    </row>
    <row r="399" customFormat="false" ht="13.5" hidden="false" customHeight="true" outlineLevel="0" collapsed="false">
      <c r="A399" s="17" t="n">
        <v>44922</v>
      </c>
      <c r="B399" s="18" t="n">
        <v>21841.26</v>
      </c>
      <c r="C399" s="18" t="n">
        <v>0</v>
      </c>
      <c r="D399" s="19" t="n">
        <f aca="false">IF(B398&lt;&gt;"",(B399-(B398+C399))/(B398+C399)*100,0)</f>
        <v>0</v>
      </c>
      <c r="E399" s="20" t="n">
        <f aca="false">1+D399/100</f>
        <v>1</v>
      </c>
      <c r="F399" s="21" t="n">
        <f aca="false">ROUNDUP((PRODUCT($E$8:E399)-1),4)</f>
        <v>1.2365</v>
      </c>
      <c r="G399" s="22" t="n">
        <f aca="false">((1+(ROUNDUP(F399*100,2))/100)^(365.25/(A399-$A$8+1))-1)</f>
        <v>1.11696848087096</v>
      </c>
      <c r="H399" s="26"/>
      <c r="I399" s="26"/>
      <c r="J399" s="26"/>
      <c r="K399" s="26"/>
      <c r="L399" s="26"/>
      <c r="M399" s="26"/>
      <c r="N399" s="26"/>
    </row>
    <row r="400" customFormat="false" ht="13.5" hidden="false" customHeight="true" outlineLevel="0" collapsed="false">
      <c r="A400" s="17" t="n">
        <v>44923</v>
      </c>
      <c r="B400" s="18" t="n">
        <v>22125.5</v>
      </c>
      <c r="C400" s="18" t="n">
        <v>0</v>
      </c>
      <c r="D400" s="19" t="n">
        <f aca="false">IF(B399&lt;&gt;"",(B400-(B399+C400))/(B399+C400)*100,0)</f>
        <v>1.30139012126589</v>
      </c>
      <c r="E400" s="20" t="n">
        <f aca="false">1+D400/100</f>
        <v>1.01301390121266</v>
      </c>
      <c r="F400" s="21" t="n">
        <f aca="false">ROUNDUP((PRODUCT($E$8:E400)-1),4)</f>
        <v>1.2656</v>
      </c>
      <c r="G400" s="22" t="n">
        <f aca="false">((1+(ROUNDUP(F400*100,2))/100)^(365.25/(A400-$A$8+1))-1)</f>
        <v>1.13847168232173</v>
      </c>
      <c r="H400" s="26"/>
      <c r="I400" s="26"/>
      <c r="J400" s="26"/>
      <c r="K400" s="26"/>
      <c r="L400" s="26"/>
      <c r="M400" s="26"/>
      <c r="N400" s="26"/>
    </row>
    <row r="401" customFormat="false" ht="13.5" hidden="false" customHeight="true" outlineLevel="0" collapsed="false">
      <c r="A401" s="17" t="n">
        <v>44924</v>
      </c>
      <c r="B401" s="18" t="n">
        <v>21850.95</v>
      </c>
      <c r="C401" s="18" t="n">
        <v>0</v>
      </c>
      <c r="D401" s="19" t="n">
        <f aca="false">IF(B400&lt;&gt;"",(B401-(B400+C401))/(B400+C401)*100,0)</f>
        <v>-1.24087591240876</v>
      </c>
      <c r="E401" s="20" t="n">
        <f aca="false">1+D401/100</f>
        <v>0.987591240875912</v>
      </c>
      <c r="F401" s="21" t="n">
        <f aca="false">ROUNDUP((PRODUCT($E$8:E401)-1),4)</f>
        <v>1.2375</v>
      </c>
      <c r="G401" s="22" t="n">
        <f aca="false">((1+(ROUNDUP(F401*100,2))/100)^(365.25/(A401-$A$8+1))-1)</f>
        <v>1.10979857401164</v>
      </c>
      <c r="H401" s="26"/>
      <c r="I401" s="26"/>
      <c r="J401" s="26"/>
      <c r="K401" s="26"/>
      <c r="L401" s="26"/>
      <c r="M401" s="26"/>
      <c r="N401" s="26"/>
    </row>
    <row r="402" customFormat="false" ht="13.5" hidden="false" customHeight="true" outlineLevel="0" collapsed="false">
      <c r="A402" s="17" t="n">
        <v>44925</v>
      </c>
      <c r="B402" s="18" t="n">
        <v>21731.44</v>
      </c>
      <c r="C402" s="18" t="n">
        <v>0</v>
      </c>
      <c r="D402" s="19" t="n">
        <f aca="false">IF(B401&lt;&gt;"",(B402-(B401+C402))/(B401+C402)*100,0)</f>
        <v>-0.546932742054703</v>
      </c>
      <c r="E402" s="20" t="n">
        <f aca="false">1+D402/100</f>
        <v>0.994530672579453</v>
      </c>
      <c r="F402" s="21" t="n">
        <f aca="false">ROUNDUP((PRODUCT($E$8:E402)-1),4)</f>
        <v>1.2252</v>
      </c>
      <c r="G402" s="22" t="n">
        <f aca="false">((1+(ROUNDUP(F402*100,2))/100)^(365.25/(A402-$A$8+1))-1)</f>
        <v>1.09510814633041</v>
      </c>
      <c r="H402" s="26"/>
      <c r="I402" s="26"/>
      <c r="J402" s="26"/>
      <c r="K402" s="26"/>
      <c r="L402" s="26"/>
      <c r="M402" s="26"/>
      <c r="N402" s="26"/>
    </row>
    <row r="403" customFormat="false" ht="13.5" hidden="false" customHeight="true" outlineLevel="0" collapsed="false">
      <c r="A403" s="17" t="n">
        <v>44926</v>
      </c>
      <c r="B403" s="18" t="n">
        <v>21731.44</v>
      </c>
      <c r="C403" s="18" t="n">
        <v>0</v>
      </c>
      <c r="D403" s="19" t="n">
        <f aca="false">IF(B402&lt;&gt;"",(B403-(B402+C403))/(B402+C403)*100,0)</f>
        <v>0</v>
      </c>
      <c r="E403" s="20" t="n">
        <f aca="false">1+D403/100</f>
        <v>1</v>
      </c>
      <c r="F403" s="21" t="n">
        <f aca="false">ROUNDUP((PRODUCT($E$8:E403)-1),4)</f>
        <v>1.2252</v>
      </c>
      <c r="G403" s="22" t="n">
        <f aca="false">((1+(ROUNDUP(F403*100,2))/100)^(365.25/(A403-$A$8+1))-1)</f>
        <v>1.09119878602265</v>
      </c>
      <c r="H403" s="26"/>
      <c r="I403" s="26"/>
      <c r="J403" s="26"/>
      <c r="K403" s="26"/>
      <c r="L403" s="26"/>
      <c r="M403" s="26"/>
      <c r="N403" s="26"/>
    </row>
    <row r="404" customFormat="false" ht="13.5" hidden="false" customHeight="true" outlineLevel="0" collapsed="false">
      <c r="A404" s="17" t="n">
        <v>44927</v>
      </c>
      <c r="B404" s="18" t="n">
        <v>21731.44</v>
      </c>
      <c r="C404" s="18" t="n">
        <v>0</v>
      </c>
      <c r="D404" s="19" t="n">
        <f aca="false">IF(B403&lt;&gt;"",(B404-(B403+C404))/(B403+C404)*100,0)</f>
        <v>0</v>
      </c>
      <c r="E404" s="20" t="n">
        <f aca="false">1+D404/100</f>
        <v>1</v>
      </c>
      <c r="F404" s="21" t="n">
        <f aca="false">ROUNDUP((PRODUCT($E$8:E404)-1),4)</f>
        <v>1.2252</v>
      </c>
      <c r="G404" s="22" t="n">
        <f aca="false">((1+(ROUNDUP(F404*100,2))/100)^(365.25/(A404-$A$8+1))-1)</f>
        <v>1.08731635987545</v>
      </c>
      <c r="H404" s="26"/>
      <c r="I404" s="26"/>
      <c r="J404" s="26"/>
      <c r="K404" s="26"/>
      <c r="L404" s="26"/>
      <c r="M404" s="26"/>
      <c r="N404" s="26"/>
    </row>
    <row r="405" customFormat="false" ht="13.5" hidden="false" customHeight="true" outlineLevel="0" collapsed="false">
      <c r="A405" s="17" t="n">
        <v>44928</v>
      </c>
      <c r="B405" s="18" t="n">
        <v>21731.44</v>
      </c>
      <c r="C405" s="18" t="n">
        <v>0</v>
      </c>
      <c r="D405" s="19" t="n">
        <f aca="false">IF(B404&lt;&gt;"",(B405-(B404+C405))/(B404+C405)*100,0)</f>
        <v>0</v>
      </c>
      <c r="E405" s="20" t="n">
        <f aca="false">1+D405/100</f>
        <v>1</v>
      </c>
      <c r="F405" s="21" t="n">
        <f aca="false">ROUNDUP((PRODUCT($E$8:E405)-1),4)</f>
        <v>1.2252</v>
      </c>
      <c r="G405" s="22" t="n">
        <f aca="false">((1+(ROUNDUP(F405*100,2))/100)^(365.25/(A405-$A$8+1))-1)</f>
        <v>1.08346059712821</v>
      </c>
      <c r="H405" s="26"/>
      <c r="I405" s="26"/>
      <c r="J405" s="26"/>
      <c r="K405" s="26"/>
      <c r="L405" s="26"/>
      <c r="M405" s="26"/>
      <c r="N405" s="26"/>
    </row>
    <row r="406" customFormat="false" ht="13.5" hidden="false" customHeight="true" outlineLevel="0" collapsed="false">
      <c r="A406" s="17" t="n">
        <v>44929</v>
      </c>
      <c r="B406" s="18" t="n">
        <v>22870.44</v>
      </c>
      <c r="C406" s="18" t="n">
        <v>686.8</v>
      </c>
      <c r="D406" s="19" t="n">
        <f aca="false">IF(B405&lt;&gt;"",(B406-(B405+C406))/(B405+C406)*100,0)</f>
        <v>2.01710749818007</v>
      </c>
      <c r="E406" s="20" t="n">
        <f aca="false">1+D406/100</f>
        <v>1.0201710749818</v>
      </c>
      <c r="F406" s="21" t="n">
        <f aca="false">ROUNDUP((PRODUCT($E$8:E406)-1),4)</f>
        <v>1.2701</v>
      </c>
      <c r="G406" s="22" t="n">
        <f aca="false">((1+(ROUNDUP(F406*100,2))/100)^(365.25/(A406-$A$8+1))-1)</f>
        <v>1.11801192656268</v>
      </c>
      <c r="H406" s="26"/>
      <c r="I406" s="26"/>
      <c r="J406" s="26"/>
      <c r="K406" s="26"/>
      <c r="L406" s="26"/>
      <c r="M406" s="26"/>
      <c r="N406" s="26"/>
    </row>
    <row r="407" customFormat="false" ht="13.5" hidden="false" customHeight="true" outlineLevel="0" collapsed="false">
      <c r="A407" s="17" t="n">
        <v>44930</v>
      </c>
      <c r="B407" s="18" t="n">
        <v>22930.38</v>
      </c>
      <c r="C407" s="18" t="n">
        <v>0</v>
      </c>
      <c r="D407" s="19" t="n">
        <f aca="false">IF(B406&lt;&gt;"",(B407-(B406+C407))/(B406+C407)*100,0)</f>
        <v>0.262085032032609</v>
      </c>
      <c r="E407" s="20" t="n">
        <f aca="false">1+D407/100</f>
        <v>1.00262085032033</v>
      </c>
      <c r="F407" s="21" t="n">
        <f aca="false">ROUNDUP((PRODUCT($E$8:E407)-1),4)</f>
        <v>1.2761</v>
      </c>
      <c r="G407" s="22" t="n">
        <f aca="false">((1+(ROUNDUP(F407*100,2))/100)^(365.25/(A407-$A$8+1))-1)</f>
        <v>1.11914337712938</v>
      </c>
      <c r="H407" s="26"/>
      <c r="I407" s="26"/>
      <c r="J407" s="26"/>
      <c r="K407" s="26"/>
      <c r="L407" s="26"/>
      <c r="M407" s="26"/>
      <c r="N407" s="26"/>
    </row>
    <row r="408" customFormat="false" ht="13.5" hidden="false" customHeight="true" outlineLevel="0" collapsed="false">
      <c r="A408" s="17" t="n">
        <v>44931</v>
      </c>
      <c r="B408" s="18" t="n">
        <v>23133.51</v>
      </c>
      <c r="C408" s="18" t="n">
        <v>0</v>
      </c>
      <c r="D408" s="19" t="n">
        <f aca="false">IF(B407&lt;&gt;"",(B408-(B407+C408))/(B407+C408)*100,0)</f>
        <v>0.885855358698798</v>
      </c>
      <c r="E408" s="20" t="n">
        <f aca="false">1+D408/100</f>
        <v>1.00885855358699</v>
      </c>
      <c r="F408" s="21" t="n">
        <f aca="false">ROUNDUP((PRODUCT($E$8:E408)-1),4)</f>
        <v>1.2962</v>
      </c>
      <c r="G408" s="22" t="n">
        <f aca="false">((1+(ROUNDUP(F408*100,2))/100)^(365.25/(A408-$A$8+1))-1)</f>
        <v>1.13218523442657</v>
      </c>
      <c r="H408" s="26"/>
      <c r="I408" s="26"/>
      <c r="J408" s="26"/>
      <c r="K408" s="26"/>
      <c r="L408" s="26"/>
      <c r="M408" s="26"/>
      <c r="N408" s="26"/>
    </row>
    <row r="409" customFormat="false" ht="13.5" hidden="false" customHeight="true" outlineLevel="0" collapsed="false">
      <c r="A409" s="17" t="n">
        <v>44932</v>
      </c>
      <c r="B409" s="18" t="n">
        <v>23603.04</v>
      </c>
      <c r="C409" s="18" t="n">
        <v>0</v>
      </c>
      <c r="D409" s="19" t="n">
        <f aca="false">IF(B408&lt;&gt;"",(B409-(B408+C409))/(B408+C409)*100,0)</f>
        <v>2.02965308766373</v>
      </c>
      <c r="E409" s="20" t="n">
        <f aca="false">1+D409/100</f>
        <v>1.02029653087664</v>
      </c>
      <c r="F409" s="21" t="n">
        <f aca="false">ROUNDUP((PRODUCT($E$8:E409)-1),4)</f>
        <v>1.3428</v>
      </c>
      <c r="G409" s="22" t="n">
        <f aca="false">((1+(ROUNDUP(F409*100,2))/100)^(365.25/(A409-$A$8+1))-1)</f>
        <v>1.16737866777411</v>
      </c>
      <c r="H409" s="26"/>
      <c r="I409" s="26"/>
      <c r="J409" s="26"/>
      <c r="K409" s="26"/>
      <c r="L409" s="26"/>
      <c r="M409" s="26"/>
      <c r="N409" s="26"/>
    </row>
    <row r="410" customFormat="false" ht="13.5" hidden="false" customHeight="true" outlineLevel="0" collapsed="false">
      <c r="A410" s="17" t="n">
        <v>44933</v>
      </c>
      <c r="B410" s="18" t="n">
        <v>23603.04</v>
      </c>
      <c r="C410" s="18" t="n">
        <v>0</v>
      </c>
      <c r="D410" s="19" t="n">
        <f aca="false">IF(B409&lt;&gt;"",(B410-(B409+C410))/(B409+C410)*100,0)</f>
        <v>0</v>
      </c>
      <c r="E410" s="20" t="n">
        <f aca="false">1+D410/100</f>
        <v>1</v>
      </c>
      <c r="F410" s="21" t="n">
        <f aca="false">ROUNDUP((PRODUCT($E$8:E410)-1),4)</f>
        <v>1.3428</v>
      </c>
      <c r="G410" s="22" t="n">
        <f aca="false">((1+(ROUNDUP(F410*100,2))/100)^(365.25/(A410-$A$8+1))-1)</f>
        <v>1.16322258967925</v>
      </c>
      <c r="H410" s="26"/>
      <c r="I410" s="26"/>
      <c r="J410" s="26"/>
      <c r="K410" s="26"/>
      <c r="L410" s="26"/>
      <c r="M410" s="26"/>
      <c r="N410" s="26"/>
    </row>
    <row r="411" customFormat="false" ht="13.5" hidden="false" customHeight="true" outlineLevel="0" collapsed="false">
      <c r="A411" s="17" t="n">
        <v>44934</v>
      </c>
      <c r="B411" s="18" t="n">
        <v>23957.44</v>
      </c>
      <c r="C411" s="18" t="n">
        <v>0</v>
      </c>
      <c r="D411" s="19" t="n">
        <f aca="false">IF(B410&lt;&gt;"",(B411-(B410+C411))/(B410+C411)*100,0)</f>
        <v>1.50150150150151</v>
      </c>
      <c r="E411" s="20" t="n">
        <f aca="false">1+D411/100</f>
        <v>1.01501501501502</v>
      </c>
      <c r="F411" s="21" t="n">
        <f aca="false">ROUNDUP((PRODUCT($E$8:E411)-1),4)</f>
        <v>1.378</v>
      </c>
      <c r="G411" s="22" t="n">
        <f aca="false">((1+(ROUNDUP(F411*100,2))/100)^(365.25/(A411-$A$8+1))-1)</f>
        <v>1.18840235795763</v>
      </c>
      <c r="H411" s="26"/>
      <c r="I411" s="26"/>
      <c r="J411" s="26"/>
      <c r="K411" s="26"/>
      <c r="L411" s="26"/>
      <c r="M411" s="26"/>
      <c r="N411" s="26"/>
    </row>
    <row r="412" customFormat="false" ht="13.5" hidden="false" customHeight="true" outlineLevel="0" collapsed="false">
      <c r="A412" s="17" t="n">
        <v>44935</v>
      </c>
      <c r="B412" s="18" t="n">
        <v>24505</v>
      </c>
      <c r="C412" s="18" t="n">
        <v>0</v>
      </c>
      <c r="D412" s="19" t="n">
        <f aca="false">IF(B411&lt;&gt;"",(B412-(B411+C412))/(B411+C412)*100,0)</f>
        <v>2.28555304740407</v>
      </c>
      <c r="E412" s="20" t="n">
        <f aca="false">1+D412/100</f>
        <v>1.02285553047404</v>
      </c>
      <c r="F412" s="21" t="n">
        <f aca="false">ROUNDUP((PRODUCT($E$8:E412)-1),4)</f>
        <v>1.4324</v>
      </c>
      <c r="G412" s="22" t="n">
        <f aca="false">((1+(ROUNDUP(F412*100,2))/100)^(365.25/(A412-$A$8+1))-1)</f>
        <v>1.2291863490457</v>
      </c>
      <c r="H412" s="26"/>
      <c r="I412" s="26"/>
      <c r="J412" s="26"/>
      <c r="K412" s="26"/>
      <c r="L412" s="26"/>
      <c r="M412" s="26"/>
      <c r="N412" s="26"/>
    </row>
    <row r="413" customFormat="false" ht="13.5" hidden="false" customHeight="true" outlineLevel="0" collapsed="false">
      <c r="A413" s="17" t="n">
        <v>44936</v>
      </c>
      <c r="B413" s="18" t="n">
        <v>24383.32</v>
      </c>
      <c r="C413" s="18" t="n">
        <v>0</v>
      </c>
      <c r="D413" s="19" t="n">
        <f aca="false">IF(B412&lt;&gt;"",(B413-(B412+C413))/(B412+C413)*100,0)</f>
        <v>-0.496551724137932</v>
      </c>
      <c r="E413" s="20" t="n">
        <f aca="false">1+D413/100</f>
        <v>0.995034482758621</v>
      </c>
      <c r="F413" s="21" t="n">
        <f aca="false">ROUNDUP((PRODUCT($E$8:E413)-1),4)</f>
        <v>1.4203</v>
      </c>
      <c r="G413" s="22" t="n">
        <f aca="false">((1+(ROUNDUP(F413*100,2))/100)^(365.25/(A413-$A$8+1))-1)</f>
        <v>1.21483030447244</v>
      </c>
      <c r="H413" s="26"/>
      <c r="I413" s="26"/>
      <c r="J413" s="26"/>
      <c r="K413" s="26"/>
      <c r="L413" s="26"/>
      <c r="M413" s="26"/>
      <c r="N413" s="26"/>
    </row>
    <row r="414" customFormat="false" ht="13.5" hidden="false" customHeight="true" outlineLevel="0" collapsed="false">
      <c r="A414" s="17" t="n">
        <v>44937</v>
      </c>
      <c r="B414" s="18" t="n">
        <v>24545.56</v>
      </c>
      <c r="C414" s="18" t="n">
        <v>0</v>
      </c>
      <c r="D414" s="19" t="n">
        <f aca="false">IF(B413&lt;&gt;"",(B414-(B413+C414))/(B413+C414)*100,0)</f>
        <v>0.6653728860549</v>
      </c>
      <c r="E414" s="20" t="n">
        <f aca="false">1+D414/100</f>
        <v>1.00665372886055</v>
      </c>
      <c r="F414" s="21" t="n">
        <f aca="false">ROUNDUP((PRODUCT($E$8:E414)-1),4)</f>
        <v>1.4364</v>
      </c>
      <c r="G414" s="22" t="n">
        <f aca="false">((1+(ROUNDUP(F414*100,2))/100)^(365.25/(A414-$A$8+1))-1)</f>
        <v>1.22369888033752</v>
      </c>
      <c r="H414" s="26"/>
      <c r="I414" s="26"/>
      <c r="J414" s="26"/>
      <c r="K414" s="26"/>
      <c r="L414" s="26"/>
      <c r="M414" s="26"/>
      <c r="N414" s="26"/>
    </row>
    <row r="415" customFormat="false" ht="13.5" hidden="false" customHeight="true" outlineLevel="0" collapsed="false">
      <c r="A415" s="17" t="n">
        <v>44938</v>
      </c>
      <c r="B415" s="18" t="n">
        <v>24589.5</v>
      </c>
      <c r="C415" s="18" t="n">
        <v>0</v>
      </c>
      <c r="D415" s="19" t="n">
        <f aca="false">IF(B414&lt;&gt;"",(B415-(B414+C415))/(B414+C415)*100,0)</f>
        <v>0.179014045717428</v>
      </c>
      <c r="E415" s="20" t="n">
        <f aca="false">1+D415/100</f>
        <v>1.00179014045717</v>
      </c>
      <c r="F415" s="21" t="n">
        <f aca="false">ROUNDUP((PRODUCT($E$8:E415)-1),4)</f>
        <v>1.4408</v>
      </c>
      <c r="G415" s="22" t="n">
        <f aca="false">((1+(ROUNDUP(F415*100,2))/100)^(365.25/(A415-$A$8+1))-1)</f>
        <v>1.2229351811764</v>
      </c>
      <c r="H415" s="26"/>
      <c r="I415" s="26"/>
      <c r="J415" s="26"/>
      <c r="K415" s="26"/>
      <c r="L415" s="26"/>
      <c r="M415" s="26"/>
      <c r="N415" s="26"/>
    </row>
    <row r="416" customFormat="false" ht="13.5" hidden="false" customHeight="true" outlineLevel="0" collapsed="false">
      <c r="A416" s="17" t="n">
        <v>44939</v>
      </c>
      <c r="B416" s="18" t="n">
        <v>24879.21</v>
      </c>
      <c r="C416" s="18" t="n">
        <v>73.39</v>
      </c>
      <c r="D416" s="19" t="n">
        <f aca="false">IF(B415&lt;&gt;"",(B416-(B415+C416))/(B415+C416)*100,0)</f>
        <v>0.877107265206956</v>
      </c>
      <c r="E416" s="20" t="n">
        <f aca="false">1+D416/100</f>
        <v>1.00877107265207</v>
      </c>
      <c r="F416" s="21" t="n">
        <f aca="false">ROUNDUP((PRODUCT($E$8:E416)-1),4)</f>
        <v>1.4622</v>
      </c>
      <c r="G416" s="22" t="n">
        <f aca="false">((1+(ROUNDUP(F416*100,2))/100)^(365.25/(A416-$A$8+1))-1)</f>
        <v>1.23596071628241</v>
      </c>
      <c r="H416" s="26"/>
      <c r="I416" s="26"/>
      <c r="J416" s="26"/>
      <c r="K416" s="26"/>
      <c r="L416" s="26"/>
      <c r="M416" s="26"/>
      <c r="N416" s="26"/>
    </row>
    <row r="417" customFormat="false" ht="13.5" hidden="false" customHeight="true" outlineLevel="0" collapsed="false">
      <c r="A417" s="17" t="n">
        <v>44940</v>
      </c>
      <c r="B417" s="18" t="n">
        <v>24879.21</v>
      </c>
      <c r="C417" s="18" t="n">
        <v>0</v>
      </c>
      <c r="D417" s="19" t="n">
        <f aca="false">IF(B416&lt;&gt;"",(B417-(B416+C417))/(B416+C417)*100,0)</f>
        <v>0</v>
      </c>
      <c r="E417" s="20" t="n">
        <f aca="false">1+D417/100</f>
        <v>1</v>
      </c>
      <c r="F417" s="21" t="n">
        <f aca="false">ROUNDUP((PRODUCT($E$8:E417)-1),4)</f>
        <v>1.4622</v>
      </c>
      <c r="G417" s="22" t="n">
        <f aca="false">((1+(ROUNDUP(F417*100,2))/100)^(365.25/(A417-$A$8+1))-1)</f>
        <v>1.23157669605995</v>
      </c>
      <c r="H417" s="26"/>
      <c r="I417" s="26"/>
      <c r="J417" s="26"/>
      <c r="K417" s="26"/>
      <c r="L417" s="26"/>
      <c r="M417" s="26"/>
      <c r="N417" s="26"/>
    </row>
    <row r="418" customFormat="false" ht="13.5" hidden="false" customHeight="true" outlineLevel="0" collapsed="false">
      <c r="A418" s="17" t="n">
        <v>44941</v>
      </c>
      <c r="B418" s="18" t="n">
        <v>24879.21</v>
      </c>
      <c r="C418" s="18" t="n">
        <v>0</v>
      </c>
      <c r="D418" s="19" t="n">
        <f aca="false">IF(B417&lt;&gt;"",(B418-(B417+C418))/(B417+C418)*100,0)</f>
        <v>0</v>
      </c>
      <c r="E418" s="20" t="n">
        <f aca="false">1+D418/100</f>
        <v>1</v>
      </c>
      <c r="F418" s="21" t="n">
        <f aca="false">ROUNDUP((PRODUCT($E$8:E418)-1),4)</f>
        <v>1.4622</v>
      </c>
      <c r="G418" s="22" t="n">
        <f aca="false">((1+(ROUNDUP(F418*100,2))/100)^(365.25/(A418-$A$8+1))-1)</f>
        <v>1.22722254234951</v>
      </c>
      <c r="H418" s="26"/>
      <c r="I418" s="26"/>
      <c r="J418" s="26"/>
      <c r="K418" s="26"/>
      <c r="L418" s="26"/>
      <c r="M418" s="26"/>
      <c r="N418" s="26"/>
    </row>
    <row r="419" customFormat="false" ht="13.5" hidden="false" customHeight="true" outlineLevel="0" collapsed="false">
      <c r="A419" s="17" t="n">
        <v>44942</v>
      </c>
      <c r="B419" s="18" t="n">
        <v>24909.72</v>
      </c>
      <c r="C419" s="18" t="n">
        <v>0</v>
      </c>
      <c r="D419" s="19" t="n">
        <f aca="false">IF(B418&lt;&gt;"",(B419-(B418+C419))/(B418+C419)*100,0)</f>
        <v>0.122632511241322</v>
      </c>
      <c r="E419" s="20" t="n">
        <f aca="false">1+D419/100</f>
        <v>1.00122632511241</v>
      </c>
      <c r="F419" s="21" t="n">
        <f aca="false">ROUNDUP((PRODUCT($E$8:E419)-1),4)</f>
        <v>1.4652</v>
      </c>
      <c r="G419" s="22" t="n">
        <f aca="false">((1+(ROUNDUP(F419*100,2))/100)^(365.25/(A419-$A$8+1))-1)</f>
        <v>1.22529889448985</v>
      </c>
      <c r="H419" s="26"/>
      <c r="I419" s="26"/>
      <c r="J419" s="26"/>
      <c r="K419" s="26"/>
      <c r="L419" s="26"/>
      <c r="M419" s="26"/>
      <c r="N419" s="26"/>
    </row>
    <row r="420" customFormat="false" ht="13.5" hidden="false" customHeight="true" outlineLevel="0" collapsed="false">
      <c r="A420" s="17" t="n">
        <v>44943</v>
      </c>
      <c r="B420" s="18" t="n">
        <v>24906.33</v>
      </c>
      <c r="C420" s="18" t="n">
        <v>0</v>
      </c>
      <c r="D420" s="19" t="n">
        <f aca="false">IF(B419&lt;&gt;"",(B420-(B419+C420))/(B419+C420)*100,0)</f>
        <v>-0.0136091453456846</v>
      </c>
      <c r="E420" s="20" t="n">
        <f aca="false">1+D420/100</f>
        <v>0.999863908546543</v>
      </c>
      <c r="F420" s="21" t="n">
        <f aca="false">ROUNDUP((PRODUCT($E$8:E420)-1),4)</f>
        <v>1.4648</v>
      </c>
      <c r="G420" s="22" t="n">
        <f aca="false">((1+(ROUNDUP(F420*100,2))/100)^(365.25/(A420-$A$8+1))-1)</f>
        <v>1.22067443251287</v>
      </c>
      <c r="H420" s="26"/>
      <c r="I420" s="26"/>
      <c r="J420" s="26"/>
      <c r="K420" s="26"/>
      <c r="L420" s="26"/>
      <c r="M420" s="26"/>
      <c r="N420" s="26"/>
    </row>
    <row r="421" customFormat="false" ht="13.5" hidden="false" customHeight="true" outlineLevel="0" collapsed="false">
      <c r="A421" s="17" t="n">
        <v>44944</v>
      </c>
      <c r="B421" s="18" t="n">
        <v>25075</v>
      </c>
      <c r="C421" s="18" t="n">
        <v>73.75</v>
      </c>
      <c r="D421" s="19" t="n">
        <f aca="false">IF(B420&lt;&gt;"",(B421-(B420+C421))/(B420+C421)*100,0)</f>
        <v>0.37998277027136</v>
      </c>
      <c r="E421" s="20" t="n">
        <f aca="false">1+D421/100</f>
        <v>1.00379982770271</v>
      </c>
      <c r="F421" s="21" t="n">
        <f aca="false">ROUNDUP((PRODUCT($E$8:E421)-1),4)</f>
        <v>1.4742</v>
      </c>
      <c r="G421" s="22" t="n">
        <f aca="false">((1+(ROUNDUP(F421*100,2))/100)^(365.25/(A421-$A$8+1))-1)</f>
        <v>1.22385480617825</v>
      </c>
      <c r="H421" s="26"/>
      <c r="I421" s="26"/>
      <c r="J421" s="26"/>
      <c r="K421" s="26"/>
      <c r="L421" s="26"/>
      <c r="M421" s="26"/>
      <c r="N421" s="26"/>
    </row>
    <row r="422" customFormat="false" ht="13.5" hidden="false" customHeight="true" outlineLevel="0" collapsed="false">
      <c r="A422" s="17" t="n">
        <v>44945</v>
      </c>
      <c r="B422" s="18" t="n">
        <v>24918.6</v>
      </c>
      <c r="C422" s="18" t="n">
        <v>0</v>
      </c>
      <c r="D422" s="19" t="n">
        <f aca="false">IF(B421&lt;&gt;"",(B422-(B421+C422))/(B421+C422)*100,0)</f>
        <v>-0.623728813559313</v>
      </c>
      <c r="E422" s="20" t="n">
        <f aca="false">1+D422/100</f>
        <v>0.993762711864407</v>
      </c>
      <c r="F422" s="21" t="n">
        <f aca="false">ROUNDUP((PRODUCT($E$8:E422)-1),4)</f>
        <v>1.4588</v>
      </c>
      <c r="G422" s="22" t="n">
        <f aca="false">((1+(ROUNDUP(F422*100,2))/100)^(365.25/(A422-$A$8+1))-1)</f>
        <v>1.20741248720146</v>
      </c>
      <c r="H422" s="26"/>
      <c r="I422" s="26"/>
      <c r="J422" s="26"/>
      <c r="K422" s="26"/>
      <c r="L422" s="26"/>
      <c r="M422" s="26"/>
      <c r="N422" s="26"/>
    </row>
    <row r="423" customFormat="false" ht="13.5" hidden="false" customHeight="true" outlineLevel="0" collapsed="false">
      <c r="A423" s="17" t="n">
        <v>44946</v>
      </c>
      <c r="B423" s="18" t="n">
        <v>24874.4</v>
      </c>
      <c r="C423" s="18" t="n">
        <v>0</v>
      </c>
      <c r="D423" s="19" t="n">
        <f aca="false">IF(B422&lt;&gt;"",(B423-(B422+C423))/(B422+C423)*100,0)</f>
        <v>-0.177377541274407</v>
      </c>
      <c r="E423" s="20" t="n">
        <f aca="false">1+D423/100</f>
        <v>0.998226224587256</v>
      </c>
      <c r="F423" s="21" t="n">
        <f aca="false">ROUNDUP((PRODUCT($E$8:E423)-1),4)</f>
        <v>1.4544</v>
      </c>
      <c r="G423" s="22" t="n">
        <f aca="false">((1+(ROUNDUP(F423*100,2))/100)^(365.25/(A423-$A$8+1))-1)</f>
        <v>1.19975283077644</v>
      </c>
      <c r="H423" s="26"/>
      <c r="I423" s="26"/>
      <c r="J423" s="26"/>
      <c r="K423" s="26"/>
      <c r="L423" s="26"/>
      <c r="M423" s="26"/>
      <c r="N423" s="26"/>
    </row>
    <row r="424" customFormat="false" ht="13.5" hidden="false" customHeight="true" outlineLevel="0" collapsed="false">
      <c r="A424" s="17" t="n">
        <v>44947</v>
      </c>
      <c r="B424" s="18" t="n">
        <v>24874.4</v>
      </c>
      <c r="C424" s="18" t="n">
        <v>0</v>
      </c>
      <c r="D424" s="19" t="n">
        <f aca="false">IF(B423&lt;&gt;"",(B424-(B423+C424))/(B423+C424)*100,0)</f>
        <v>0</v>
      </c>
      <c r="E424" s="20" t="n">
        <f aca="false">1+D424/100</f>
        <v>1</v>
      </c>
      <c r="F424" s="21" t="n">
        <f aca="false">ROUNDUP((PRODUCT($E$8:E424)-1),4)</f>
        <v>1.4544</v>
      </c>
      <c r="G424" s="22" t="n">
        <f aca="false">((1+(ROUNDUP(F424*100,2))/100)^(365.25/(A424-$A$8+1))-1)</f>
        <v>1.19559809227431</v>
      </c>
      <c r="H424" s="26"/>
      <c r="I424" s="26"/>
      <c r="J424" s="26"/>
      <c r="K424" s="26"/>
      <c r="L424" s="26"/>
      <c r="M424" s="26"/>
      <c r="N424" s="26"/>
    </row>
    <row r="425" customFormat="false" ht="13.5" hidden="false" customHeight="true" outlineLevel="0" collapsed="false">
      <c r="A425" s="17" t="n">
        <v>44948</v>
      </c>
      <c r="B425" s="18" t="n">
        <v>24874.4</v>
      </c>
      <c r="C425" s="18" t="n">
        <v>0</v>
      </c>
      <c r="D425" s="19" t="n">
        <f aca="false">IF(B424&lt;&gt;"",(B425-(B424+C425))/(B424+C425)*100,0)</f>
        <v>0</v>
      </c>
      <c r="E425" s="20" t="n">
        <f aca="false">1+D425/100</f>
        <v>1</v>
      </c>
      <c r="F425" s="21" t="n">
        <f aca="false">ROUNDUP((PRODUCT($E$8:E425)-1),4)</f>
        <v>1.4544</v>
      </c>
      <c r="G425" s="22" t="n">
        <f aca="false">((1+(ROUNDUP(F425*100,2))/100)^(365.25/(A425-$A$8+1))-1)</f>
        <v>1.19147102387562</v>
      </c>
      <c r="H425" s="26"/>
      <c r="I425" s="26"/>
      <c r="J425" s="26"/>
      <c r="K425" s="26"/>
      <c r="L425" s="26"/>
      <c r="M425" s="26"/>
      <c r="N425" s="26"/>
    </row>
    <row r="426" customFormat="false" ht="13.5" hidden="false" customHeight="true" outlineLevel="0" collapsed="false">
      <c r="A426" s="17" t="n">
        <v>44949</v>
      </c>
      <c r="B426" s="18" t="n">
        <v>25483.52</v>
      </c>
      <c r="C426" s="18" t="n">
        <v>0</v>
      </c>
      <c r="D426" s="19" t="n">
        <f aca="false">IF(B425&lt;&gt;"",(B426-(B425+C426))/(B425+C426)*100,0)</f>
        <v>2.44878268420546</v>
      </c>
      <c r="E426" s="20" t="n">
        <f aca="false">1+D426/100</f>
        <v>1.02448782684205</v>
      </c>
      <c r="F426" s="21" t="n">
        <f aca="false">ROUNDUP((PRODUCT($E$8:E426)-1),4)</f>
        <v>1.5145</v>
      </c>
      <c r="G426" s="22" t="n">
        <f aca="false">((1+(ROUNDUP(F426*100,2))/100)^(365.25/(A426-$A$8+1))-1)</f>
        <v>1.23398912003578</v>
      </c>
      <c r="H426" s="26"/>
      <c r="I426" s="26"/>
      <c r="J426" s="26"/>
      <c r="K426" s="26"/>
      <c r="L426" s="26"/>
      <c r="M426" s="26"/>
      <c r="N426" s="26"/>
    </row>
    <row r="427" customFormat="false" ht="13.5" hidden="false" customHeight="true" outlineLevel="0" collapsed="false">
      <c r="A427" s="17" t="n">
        <v>44950</v>
      </c>
      <c r="B427" s="18" t="n">
        <v>25511.04</v>
      </c>
      <c r="C427" s="18" t="n">
        <v>0</v>
      </c>
      <c r="D427" s="19" t="n">
        <f aca="false">IF(B426&lt;&gt;"",(B427-(B426+C427))/(B426+C427)*100,0)</f>
        <v>0.107991360691132</v>
      </c>
      <c r="E427" s="20" t="n">
        <f aca="false">1+D427/100</f>
        <v>1.00107991360691</v>
      </c>
      <c r="F427" s="21" t="n">
        <f aca="false">ROUNDUP((PRODUCT($E$8:E427)-1),4)</f>
        <v>1.5172</v>
      </c>
      <c r="G427" s="22" t="n">
        <f aca="false">((1+(ROUNDUP(F427*100,2))/100)^(365.25/(A427-$A$8+1))-1)</f>
        <v>1.23179979921653</v>
      </c>
      <c r="H427" s="26"/>
      <c r="I427" s="26"/>
      <c r="J427" s="26"/>
      <c r="K427" s="26"/>
      <c r="L427" s="26"/>
      <c r="M427" s="26"/>
      <c r="N427" s="26"/>
    </row>
    <row r="428" customFormat="false" ht="13.5" hidden="false" customHeight="true" outlineLevel="0" collapsed="false">
      <c r="A428" s="17" t="n">
        <v>44951</v>
      </c>
      <c r="B428" s="18" t="n">
        <v>25407.84</v>
      </c>
      <c r="C428" s="18" t="n">
        <v>0</v>
      </c>
      <c r="D428" s="19" t="n">
        <f aca="false">IF(B427&lt;&gt;"",(B428-(B427+C428))/(B427+C428)*100,0)</f>
        <v>-0.404530744336558</v>
      </c>
      <c r="E428" s="20" t="n">
        <f aca="false">1+D428/100</f>
        <v>0.995954692556634</v>
      </c>
      <c r="F428" s="21" t="n">
        <f aca="false">ROUNDUP((PRODUCT($E$8:E428)-1),4)</f>
        <v>1.5071</v>
      </c>
      <c r="G428" s="22" t="n">
        <f aca="false">((1+(ROUNDUP(F428*100,2))/100)^(365.25/(A428-$A$8+1))-1)</f>
        <v>1.21979172078891</v>
      </c>
      <c r="H428" s="26"/>
      <c r="I428" s="26"/>
      <c r="J428" s="26"/>
      <c r="K428" s="26"/>
      <c r="L428" s="26"/>
      <c r="M428" s="26"/>
      <c r="N428" s="26"/>
    </row>
    <row r="429" customFormat="false" ht="13.5" hidden="false" customHeight="true" outlineLevel="0" collapsed="false">
      <c r="A429" s="17" t="n">
        <v>44952</v>
      </c>
      <c r="B429" s="18" t="n">
        <v>25676.16</v>
      </c>
      <c r="C429" s="18" t="n">
        <v>0</v>
      </c>
      <c r="D429" s="19" t="n">
        <f aca="false">IF(B428&lt;&gt;"",(B429-(B428+C429))/(B428+C429)*100,0)</f>
        <v>1.05605199025183</v>
      </c>
      <c r="E429" s="20" t="n">
        <f aca="false">1+D429/100</f>
        <v>1.01056051990252</v>
      </c>
      <c r="F429" s="21" t="n">
        <f aca="false">ROUNDUP((PRODUCT($E$8:E429)-1),4)</f>
        <v>1.5335</v>
      </c>
      <c r="G429" s="22" t="n">
        <f aca="false">((1+(ROUNDUP(F429*100,2))/100)^(365.25/(A429-$A$8+1))-1)</f>
        <v>1.23577994693432</v>
      </c>
      <c r="H429" s="26"/>
      <c r="I429" s="26"/>
      <c r="J429" s="26"/>
      <c r="K429" s="26"/>
      <c r="L429" s="26"/>
      <c r="M429" s="26"/>
      <c r="N429" s="26"/>
    </row>
    <row r="430" customFormat="false" ht="13.5" hidden="false" customHeight="true" outlineLevel="0" collapsed="false">
      <c r="A430" s="17" t="n">
        <v>44953</v>
      </c>
      <c r="B430" s="18" t="n">
        <v>25786.24</v>
      </c>
      <c r="C430" s="18" t="n">
        <v>0</v>
      </c>
      <c r="D430" s="19" t="n">
        <f aca="false">IF(B429&lt;&gt;"",(B430-(B429+C430))/(B429+C430)*100,0)</f>
        <v>0.428724544480164</v>
      </c>
      <c r="E430" s="20" t="n">
        <f aca="false">1+D430/100</f>
        <v>1.0042872454448</v>
      </c>
      <c r="F430" s="21" t="n">
        <f aca="false">ROUNDUP((PRODUCT($E$8:E430)-1),4)</f>
        <v>1.5444</v>
      </c>
      <c r="G430" s="22" t="n">
        <f aca="false">((1+(ROUNDUP(F430*100,2))/100)^(365.25/(A430-$A$8+1))-1)</f>
        <v>1.23981894584018</v>
      </c>
      <c r="H430" s="26"/>
      <c r="I430" s="26"/>
      <c r="J430" s="26"/>
      <c r="K430" s="26"/>
      <c r="L430" s="26"/>
      <c r="M430" s="26"/>
      <c r="N430" s="26"/>
    </row>
    <row r="431" customFormat="false" ht="13.5" hidden="false" customHeight="true" outlineLevel="0" collapsed="false">
      <c r="A431" s="17" t="n">
        <v>44954</v>
      </c>
      <c r="B431" s="18" t="n">
        <v>25786.24</v>
      </c>
      <c r="C431" s="18" t="n">
        <v>0</v>
      </c>
      <c r="D431" s="19" t="n">
        <f aca="false">IF(B430&lt;&gt;"",(B431-(B430+C431))/(B430+C431)*100,0)</f>
        <v>0</v>
      </c>
      <c r="E431" s="20" t="n">
        <f aca="false">1+D431/100</f>
        <v>1</v>
      </c>
      <c r="F431" s="21" t="n">
        <f aca="false">ROUNDUP((PRODUCT($E$8:E431)-1),4)</f>
        <v>1.5444</v>
      </c>
      <c r="G431" s="22" t="n">
        <f aca="false">((1+(ROUNDUP(F431*100,2))/100)^(365.25/(A431-$A$8+1))-1)</f>
        <v>1.23556313828844</v>
      </c>
      <c r="H431" s="26"/>
      <c r="I431" s="26"/>
      <c r="J431" s="26"/>
      <c r="K431" s="26"/>
      <c r="L431" s="26"/>
      <c r="M431" s="26"/>
      <c r="N431" s="26"/>
    </row>
    <row r="432" customFormat="false" ht="13.5" hidden="false" customHeight="true" outlineLevel="0" collapsed="false">
      <c r="A432" s="17" t="n">
        <v>44955</v>
      </c>
      <c r="B432" s="18" t="n">
        <v>25786.24</v>
      </c>
      <c r="C432" s="18" t="n">
        <v>0</v>
      </c>
      <c r="D432" s="19" t="n">
        <f aca="false">IF(B431&lt;&gt;"",(B432-(B431+C432))/(B431+C432)*100,0)</f>
        <v>0</v>
      </c>
      <c r="E432" s="20" t="n">
        <f aca="false">1+D432/100</f>
        <v>1</v>
      </c>
      <c r="F432" s="21" t="n">
        <f aca="false">ROUNDUP((PRODUCT($E$8:E432)-1),4)</f>
        <v>1.5444</v>
      </c>
      <c r="G432" s="22" t="n">
        <f aca="false">((1+(ROUNDUP(F432*100,2))/100)^(365.25/(A432-$A$8+1))-1)</f>
        <v>1.23133538742224</v>
      </c>
      <c r="H432" s="26"/>
      <c r="I432" s="26"/>
      <c r="J432" s="26"/>
      <c r="K432" s="26"/>
      <c r="L432" s="26"/>
      <c r="M432" s="26"/>
      <c r="N432" s="26"/>
    </row>
    <row r="433" customFormat="false" ht="13.5" hidden="false" customHeight="true" outlineLevel="0" collapsed="false">
      <c r="A433" s="17" t="n">
        <v>44956</v>
      </c>
      <c r="B433" s="18" t="n">
        <v>25483.52</v>
      </c>
      <c r="C433" s="18" t="n">
        <v>0</v>
      </c>
      <c r="D433" s="19" t="n">
        <f aca="false">IF(B432&lt;&gt;"",(B433-(B432+C433))/(B432+C433)*100,0)</f>
        <v>-1.17395944503734</v>
      </c>
      <c r="E433" s="20" t="n">
        <f aca="false">1+D433/100</f>
        <v>0.988260405549627</v>
      </c>
      <c r="F433" s="21" t="n">
        <f aca="false">ROUNDUP((PRODUCT($E$8:E433)-1),4)</f>
        <v>1.5145</v>
      </c>
      <c r="G433" s="22" t="n">
        <f aca="false">((1+(ROUNDUP(F433*100,2))/100)^(365.25/(A433-$A$8+1))-1)</f>
        <v>1.20467704381017</v>
      </c>
      <c r="H433" s="26"/>
      <c r="I433" s="26"/>
      <c r="J433" s="26"/>
      <c r="K433" s="26"/>
      <c r="L433" s="26"/>
      <c r="M433" s="26"/>
      <c r="N433" s="26"/>
    </row>
    <row r="434" customFormat="false" ht="13.5" hidden="false" customHeight="true" outlineLevel="0" collapsed="false">
      <c r="A434" s="17" t="n">
        <v>44957</v>
      </c>
      <c r="B434" s="18" t="n">
        <v>25297.76</v>
      </c>
      <c r="C434" s="18" t="n">
        <v>0</v>
      </c>
      <c r="D434" s="19" t="n">
        <f aca="false">IF(B433&lt;&gt;"",(B434-(B433+C434))/(B433+C434)*100,0)</f>
        <v>-0.72894168466522</v>
      </c>
      <c r="E434" s="20" t="n">
        <f aca="false">1+D434/100</f>
        <v>0.992710583153348</v>
      </c>
      <c r="F434" s="21" t="n">
        <f aca="false">ROUNDUP((PRODUCT($E$8:E434)-1),4)</f>
        <v>1.4962</v>
      </c>
      <c r="G434" s="22" t="n">
        <f aca="false">((1+(ROUNDUP(F434*100,2))/100)^(365.25/(A434-$A$8+1))-1)</f>
        <v>1.18689224424051</v>
      </c>
      <c r="H434" s="26"/>
      <c r="I434" s="26"/>
      <c r="J434" s="26"/>
      <c r="K434" s="26"/>
      <c r="L434" s="26"/>
      <c r="M434" s="26"/>
      <c r="N434" s="26"/>
    </row>
    <row r="435" customFormat="false" ht="13.5" hidden="false" customHeight="true" outlineLevel="0" collapsed="false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</row>
    <row r="436" customFormat="false" ht="13.5" hidden="false" customHeight="true" outlineLevel="0" collapsed="false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</row>
    <row r="437" customFormat="false" ht="13.5" hidden="false" customHeight="true" outlineLevel="0" collapsed="false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</row>
    <row r="438" customFormat="false" ht="13.5" hidden="false" customHeight="true" outlineLevel="0" collapsed="false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</row>
    <row r="439" customFormat="false" ht="13.5" hidden="false" customHeight="true" outlineLevel="0" collapsed="false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</row>
    <row r="440" customFormat="false" ht="13.5" hidden="false" customHeight="true" outlineLevel="0" collapsed="false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</row>
    <row r="441" customFormat="false" ht="13.5" hidden="false" customHeight="true" outlineLevel="0" collapsed="false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</row>
    <row r="442" customFormat="false" ht="13.5" hidden="false" customHeight="true" outlineLevel="0" collapsed="false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</row>
    <row r="443" customFormat="false" ht="13.5" hidden="false" customHeight="true" outlineLevel="0" collapsed="false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</row>
    <row r="444" customFormat="false" ht="13.5" hidden="false" customHeight="true" outlineLevel="0" collapsed="false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</row>
    <row r="445" customFormat="false" ht="13.5" hidden="false" customHeight="true" outlineLevel="0" collapsed="false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</row>
    <row r="446" customFormat="false" ht="13.5" hidden="false" customHeight="true" outlineLevel="0" collapsed="false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</row>
    <row r="447" customFormat="false" ht="13.5" hidden="false" customHeight="true" outlineLevel="0" collapsed="false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</row>
    <row r="448" customFormat="false" ht="13.5" hidden="false" customHeight="true" outlineLevel="0" collapsed="false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</row>
    <row r="449" customFormat="false" ht="13.5" hidden="false" customHeight="true" outlineLevel="0" collapsed="false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</row>
    <row r="450" customFormat="false" ht="13.5" hidden="false" customHeight="true" outlineLevel="0" collapsed="false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</row>
    <row r="451" customFormat="false" ht="13.5" hidden="false" customHeight="true" outlineLevel="0" collapsed="false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</row>
    <row r="452" customFormat="false" ht="13.5" hidden="false" customHeight="true" outlineLevel="0" collapsed="false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</row>
    <row r="453" customFormat="false" ht="13.5" hidden="false" customHeight="true" outlineLevel="0" collapsed="false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</row>
    <row r="454" customFormat="false" ht="13.5" hidden="false" customHeight="true" outlineLevel="0" collapsed="false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</row>
    <row r="455" customFormat="false" ht="13.5" hidden="false" customHeight="true" outlineLevel="0" collapsed="false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</row>
    <row r="456" customFormat="false" ht="13.5" hidden="false" customHeight="true" outlineLevel="0" collapsed="false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</row>
    <row r="457" customFormat="false" ht="13.5" hidden="false" customHeight="true" outlineLevel="0" collapsed="false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</row>
    <row r="458" customFormat="false" ht="13.5" hidden="false" customHeight="true" outlineLevel="0" collapsed="false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</row>
    <row r="459" customFormat="false" ht="13.5" hidden="false" customHeight="true" outlineLevel="0" collapsed="false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</row>
    <row r="460" customFormat="false" ht="13.5" hidden="false" customHeight="true" outlineLevel="0" collapsed="false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</row>
    <row r="461" customFormat="false" ht="13.5" hidden="false" customHeight="true" outlineLevel="0" collapsed="false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</row>
    <row r="462" customFormat="false" ht="13.5" hidden="false" customHeight="true" outlineLevel="0" collapsed="false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</row>
    <row r="463" customFormat="false" ht="13.5" hidden="false" customHeight="true" outlineLevel="0" collapsed="false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</row>
    <row r="464" customFormat="false" ht="13.5" hidden="false" customHeight="true" outlineLevel="0" collapsed="false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</row>
    <row r="465" customFormat="false" ht="13.5" hidden="false" customHeight="true" outlineLevel="0" collapsed="false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</row>
    <row r="466" customFormat="false" ht="13.5" hidden="false" customHeight="true" outlineLevel="0" collapsed="false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</row>
    <row r="467" customFormat="false" ht="13.5" hidden="false" customHeight="true" outlineLevel="0" collapsed="false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</row>
    <row r="468" customFormat="false" ht="13.5" hidden="false" customHeight="true" outlineLevel="0" collapsed="false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</row>
    <row r="469" customFormat="false" ht="13.5" hidden="false" customHeight="true" outlineLevel="0" collapsed="false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</row>
    <row r="470" customFormat="false" ht="13.5" hidden="false" customHeight="true" outlineLevel="0" collapsed="false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</row>
    <row r="471" customFormat="false" ht="13.5" hidden="false" customHeight="true" outlineLevel="0" collapsed="false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</row>
    <row r="472" customFormat="false" ht="13.5" hidden="false" customHeight="true" outlineLevel="0" collapsed="false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</row>
    <row r="473" customFormat="false" ht="13.5" hidden="false" customHeight="true" outlineLevel="0" collapsed="false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</row>
    <row r="474" customFormat="false" ht="13.5" hidden="false" customHeight="true" outlineLevel="0" collapsed="false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</row>
    <row r="475" customFormat="false" ht="13.5" hidden="false" customHeight="true" outlineLevel="0" collapsed="false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</row>
    <row r="476" customFormat="false" ht="13.5" hidden="false" customHeight="true" outlineLevel="0" collapsed="false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</row>
    <row r="477" customFormat="false" ht="13.5" hidden="false" customHeight="true" outlineLevel="0" collapsed="false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</row>
    <row r="478" customFormat="false" ht="13.5" hidden="false" customHeight="true" outlineLevel="0" collapsed="false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</row>
    <row r="479" customFormat="false" ht="13.5" hidden="false" customHeight="true" outlineLevel="0" collapsed="false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</row>
    <row r="480" customFormat="false" ht="13.5" hidden="false" customHeight="true" outlineLevel="0" collapsed="false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</row>
    <row r="481" customFormat="false" ht="13.5" hidden="false" customHeight="true" outlineLevel="0" collapsed="false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</row>
    <row r="482" customFormat="false" ht="13.5" hidden="false" customHeight="true" outlineLevel="0" collapsed="false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</row>
    <row r="483" customFormat="false" ht="13.5" hidden="false" customHeight="true" outlineLevel="0" collapsed="false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</row>
    <row r="484" customFormat="false" ht="13.5" hidden="false" customHeight="true" outlineLevel="0" collapsed="false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</row>
    <row r="485" customFormat="false" ht="13.5" hidden="false" customHeight="true" outlineLevel="0" collapsed="false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</row>
    <row r="486" customFormat="false" ht="13.5" hidden="false" customHeight="true" outlineLevel="0" collapsed="false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</row>
    <row r="487" customFormat="false" ht="13.5" hidden="false" customHeight="true" outlineLevel="0" collapsed="false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</row>
    <row r="488" customFormat="false" ht="13.5" hidden="false" customHeight="true" outlineLevel="0" collapsed="false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</row>
    <row r="489" customFormat="false" ht="13.5" hidden="false" customHeight="true" outlineLevel="0" collapsed="false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</row>
    <row r="490" customFormat="false" ht="13.5" hidden="false" customHeight="true" outlineLevel="0" collapsed="false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</row>
    <row r="491" customFormat="false" ht="13.5" hidden="false" customHeight="true" outlineLevel="0" collapsed="false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</row>
    <row r="492" customFormat="false" ht="13.5" hidden="false" customHeight="true" outlineLevel="0" collapsed="false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</row>
    <row r="493" customFormat="false" ht="13.5" hidden="false" customHeight="true" outlineLevel="0" collapsed="false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</row>
    <row r="494" customFormat="false" ht="13.5" hidden="false" customHeight="true" outlineLevel="0" collapsed="false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</row>
    <row r="495" customFormat="false" ht="13.5" hidden="false" customHeight="true" outlineLevel="0" collapsed="false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</row>
    <row r="496" customFormat="false" ht="13.5" hidden="false" customHeight="true" outlineLevel="0" collapsed="false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</row>
    <row r="497" customFormat="false" ht="13.5" hidden="false" customHeight="true" outlineLevel="0" collapsed="false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</row>
    <row r="498" customFormat="false" ht="13.5" hidden="false" customHeight="true" outlineLevel="0" collapsed="false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</row>
    <row r="499" customFormat="false" ht="13.5" hidden="false" customHeight="true" outlineLevel="0" collapsed="false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</row>
    <row r="500" customFormat="false" ht="13.5" hidden="false" customHeight="true" outlineLevel="0" collapsed="false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</row>
    <row r="501" customFormat="false" ht="13.5" hidden="false" customHeight="true" outlineLevel="0" collapsed="false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</row>
    <row r="502" customFormat="false" ht="13.5" hidden="false" customHeight="true" outlineLevel="0" collapsed="false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</row>
    <row r="503" customFormat="false" ht="13.5" hidden="false" customHeight="true" outlineLevel="0" collapsed="false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</row>
    <row r="504" customFormat="false" ht="13.5" hidden="false" customHeight="true" outlineLevel="0" collapsed="false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</row>
    <row r="505" customFormat="false" ht="13.5" hidden="false" customHeight="true" outlineLevel="0" collapsed="false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</row>
    <row r="506" customFormat="false" ht="13.5" hidden="false" customHeight="true" outlineLevel="0" collapsed="false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</row>
    <row r="507" customFormat="false" ht="13.5" hidden="false" customHeight="true" outlineLevel="0" collapsed="false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</row>
    <row r="508" customFormat="false" ht="13.5" hidden="false" customHeight="true" outlineLevel="0" collapsed="false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</row>
    <row r="509" customFormat="false" ht="13.5" hidden="false" customHeight="true" outlineLevel="0" collapsed="false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</row>
    <row r="510" customFormat="false" ht="13.5" hidden="false" customHeight="true" outlineLevel="0" collapsed="false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</row>
    <row r="511" customFormat="false" ht="13.5" hidden="false" customHeight="true" outlineLevel="0" collapsed="false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</row>
    <row r="512" customFormat="false" ht="13.5" hidden="false" customHeight="true" outlineLevel="0" collapsed="false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</row>
    <row r="513" customFormat="false" ht="13.5" hidden="false" customHeight="true" outlineLevel="0" collapsed="false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</row>
    <row r="514" customFormat="false" ht="13.5" hidden="false" customHeight="true" outlineLevel="0" collapsed="false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</row>
    <row r="515" customFormat="false" ht="13.5" hidden="false" customHeight="true" outlineLevel="0" collapsed="false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</row>
    <row r="516" customFormat="false" ht="13.5" hidden="false" customHeight="true" outlineLevel="0" collapsed="false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</row>
    <row r="517" customFormat="false" ht="13.5" hidden="false" customHeight="true" outlineLevel="0" collapsed="false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</row>
    <row r="518" customFormat="false" ht="13.5" hidden="false" customHeight="true" outlineLevel="0" collapsed="false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</row>
    <row r="519" customFormat="false" ht="13.5" hidden="false" customHeight="true" outlineLevel="0" collapsed="false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</row>
    <row r="520" customFormat="false" ht="13.5" hidden="false" customHeight="true" outlineLevel="0" collapsed="false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</row>
    <row r="521" customFormat="false" ht="13.5" hidden="false" customHeight="true" outlineLevel="0" collapsed="false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</row>
    <row r="522" customFormat="false" ht="13.5" hidden="false" customHeight="true" outlineLevel="0" collapsed="false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</row>
    <row r="523" customFormat="false" ht="13.5" hidden="false" customHeight="true" outlineLevel="0" collapsed="false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</row>
    <row r="524" customFormat="false" ht="13.5" hidden="false" customHeight="true" outlineLevel="0" collapsed="false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</row>
    <row r="525" customFormat="false" ht="13.5" hidden="false" customHeight="true" outlineLevel="0" collapsed="false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</row>
    <row r="526" customFormat="false" ht="13.5" hidden="false" customHeight="true" outlineLevel="0" collapsed="false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</row>
    <row r="527" customFormat="false" ht="13.5" hidden="false" customHeight="true" outlineLevel="0" collapsed="false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</row>
    <row r="528" customFormat="false" ht="13.5" hidden="false" customHeight="true" outlineLevel="0" collapsed="false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</row>
    <row r="529" customFormat="false" ht="13.5" hidden="false" customHeight="true" outlineLevel="0" collapsed="false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</row>
    <row r="530" customFormat="false" ht="13.5" hidden="false" customHeight="true" outlineLevel="0" collapsed="false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</row>
    <row r="531" customFormat="false" ht="13.5" hidden="false" customHeight="true" outlineLevel="0" collapsed="false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</row>
    <row r="532" customFormat="false" ht="13.5" hidden="false" customHeight="true" outlineLevel="0" collapsed="false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</row>
    <row r="533" customFormat="false" ht="13.5" hidden="false" customHeight="true" outlineLevel="0" collapsed="false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</row>
    <row r="534" customFormat="false" ht="13.5" hidden="false" customHeight="true" outlineLevel="0" collapsed="false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</row>
    <row r="535" customFormat="false" ht="13.5" hidden="false" customHeight="true" outlineLevel="0" collapsed="false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</row>
    <row r="536" customFormat="false" ht="13.5" hidden="false" customHeight="true" outlineLevel="0" collapsed="false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</row>
    <row r="537" customFormat="false" ht="13.5" hidden="false" customHeight="true" outlineLevel="0" collapsed="false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</row>
    <row r="538" customFormat="false" ht="13.5" hidden="false" customHeight="true" outlineLevel="0" collapsed="false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</row>
    <row r="539" customFormat="false" ht="13.5" hidden="false" customHeight="true" outlineLevel="0" collapsed="false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</row>
    <row r="540" customFormat="false" ht="13.5" hidden="false" customHeight="true" outlineLevel="0" collapsed="false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</row>
    <row r="541" customFormat="false" ht="13.5" hidden="false" customHeight="true" outlineLevel="0" collapsed="false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</row>
    <row r="542" customFormat="false" ht="13.5" hidden="false" customHeight="true" outlineLevel="0" collapsed="false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</row>
    <row r="543" customFormat="false" ht="13.5" hidden="false" customHeight="true" outlineLevel="0" collapsed="false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</row>
    <row r="544" customFormat="false" ht="13.5" hidden="false" customHeight="true" outlineLevel="0" collapsed="false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</row>
    <row r="545" customFormat="false" ht="13.5" hidden="false" customHeight="true" outlineLevel="0" collapsed="false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</row>
    <row r="546" customFormat="false" ht="13.5" hidden="false" customHeight="true" outlineLevel="0" collapsed="false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</row>
    <row r="547" customFormat="false" ht="13.5" hidden="false" customHeight="true" outlineLevel="0" collapsed="false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</row>
    <row r="548" customFormat="false" ht="13.5" hidden="false" customHeight="true" outlineLevel="0" collapsed="false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</row>
    <row r="549" customFormat="false" ht="13.5" hidden="false" customHeight="true" outlineLevel="0" collapsed="false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</row>
    <row r="550" customFormat="false" ht="13.5" hidden="false" customHeight="true" outlineLevel="0" collapsed="false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</row>
    <row r="551" customFormat="false" ht="13.5" hidden="false" customHeight="true" outlineLevel="0" collapsed="false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</row>
    <row r="552" customFormat="false" ht="13.5" hidden="false" customHeight="true" outlineLevel="0" collapsed="false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</row>
    <row r="553" customFormat="false" ht="13.5" hidden="false" customHeight="true" outlineLevel="0" collapsed="false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</row>
    <row r="554" customFormat="false" ht="13.5" hidden="false" customHeight="true" outlineLevel="0" collapsed="false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</row>
    <row r="555" customFormat="false" ht="13.5" hidden="false" customHeight="true" outlineLevel="0" collapsed="false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</row>
    <row r="556" customFormat="false" ht="13.5" hidden="false" customHeight="true" outlineLevel="0" collapsed="false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</row>
    <row r="557" customFormat="false" ht="13.5" hidden="false" customHeight="true" outlineLevel="0" collapsed="false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</row>
    <row r="558" customFormat="false" ht="13.5" hidden="false" customHeight="true" outlineLevel="0" collapsed="false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</row>
    <row r="559" customFormat="false" ht="13.5" hidden="false" customHeight="true" outlineLevel="0" collapsed="false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</row>
    <row r="560" customFormat="false" ht="13.5" hidden="false" customHeight="true" outlineLevel="0" collapsed="false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</row>
    <row r="561" customFormat="false" ht="13.5" hidden="false" customHeight="true" outlineLevel="0" collapsed="false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</row>
    <row r="562" customFormat="false" ht="13.5" hidden="false" customHeight="true" outlineLevel="0" collapsed="false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</row>
    <row r="563" customFormat="false" ht="13.5" hidden="false" customHeight="true" outlineLevel="0" collapsed="false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</row>
    <row r="564" customFormat="false" ht="13.5" hidden="false" customHeight="true" outlineLevel="0" collapsed="false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</row>
    <row r="565" customFormat="false" ht="13.5" hidden="false" customHeight="true" outlineLevel="0" collapsed="false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</row>
    <row r="566" customFormat="false" ht="13.5" hidden="false" customHeight="true" outlineLevel="0" collapsed="false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</row>
    <row r="567" customFormat="false" ht="13.5" hidden="false" customHeight="true" outlineLevel="0" collapsed="false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</row>
    <row r="568" customFormat="false" ht="13.5" hidden="false" customHeight="true" outlineLevel="0" collapsed="false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</row>
    <row r="569" customFormat="false" ht="13.5" hidden="false" customHeight="true" outlineLevel="0" collapsed="false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</row>
    <row r="570" customFormat="false" ht="13.5" hidden="false" customHeight="true" outlineLevel="0" collapsed="false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</row>
    <row r="571" customFormat="false" ht="13.5" hidden="false" customHeight="true" outlineLevel="0" collapsed="false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</row>
    <row r="572" customFormat="false" ht="13.5" hidden="false" customHeight="true" outlineLevel="0" collapsed="false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</row>
    <row r="573" customFormat="false" ht="13.5" hidden="false" customHeight="true" outlineLevel="0" collapsed="false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</row>
    <row r="574" customFormat="false" ht="13.5" hidden="false" customHeight="true" outlineLevel="0" collapsed="false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</row>
    <row r="575" customFormat="false" ht="13.5" hidden="false" customHeight="true" outlineLevel="0" collapsed="false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</row>
    <row r="576" customFormat="false" ht="13.5" hidden="false" customHeight="true" outlineLevel="0" collapsed="false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</row>
    <row r="577" customFormat="false" ht="13.5" hidden="false" customHeight="true" outlineLevel="0" collapsed="false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</row>
    <row r="578" customFormat="false" ht="13.5" hidden="false" customHeight="true" outlineLevel="0" collapsed="false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</row>
    <row r="579" customFormat="false" ht="13.5" hidden="false" customHeight="true" outlineLevel="0" collapsed="false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</row>
    <row r="580" customFormat="false" ht="13.5" hidden="false" customHeight="true" outlineLevel="0" collapsed="false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</row>
    <row r="581" customFormat="false" ht="13.5" hidden="false" customHeight="true" outlineLevel="0" collapsed="false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</row>
    <row r="582" customFormat="false" ht="13.5" hidden="false" customHeight="true" outlineLevel="0" collapsed="false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</row>
    <row r="583" customFormat="false" ht="13.5" hidden="false" customHeight="true" outlineLevel="0" collapsed="false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</row>
    <row r="584" customFormat="false" ht="13.5" hidden="false" customHeight="true" outlineLevel="0" collapsed="false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</row>
    <row r="585" customFormat="false" ht="13.5" hidden="false" customHeight="true" outlineLevel="0" collapsed="false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</row>
    <row r="586" customFormat="false" ht="13.5" hidden="false" customHeight="true" outlineLevel="0" collapsed="false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</row>
    <row r="587" customFormat="false" ht="13.5" hidden="false" customHeight="true" outlineLevel="0" collapsed="false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</row>
    <row r="588" customFormat="false" ht="13.5" hidden="false" customHeight="true" outlineLevel="0" collapsed="false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</row>
    <row r="589" customFormat="false" ht="13.5" hidden="false" customHeight="true" outlineLevel="0" collapsed="false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</row>
    <row r="590" customFormat="false" ht="13.5" hidden="false" customHeight="true" outlineLevel="0" collapsed="false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</row>
    <row r="591" customFormat="false" ht="13.5" hidden="false" customHeight="true" outlineLevel="0" collapsed="false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</row>
    <row r="592" customFormat="false" ht="13.5" hidden="false" customHeight="true" outlineLevel="0" collapsed="false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</row>
    <row r="593" customFormat="false" ht="13.5" hidden="false" customHeight="true" outlineLevel="0" collapsed="false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</row>
    <row r="594" customFormat="false" ht="13.5" hidden="false" customHeight="true" outlineLevel="0" collapsed="false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</row>
    <row r="595" customFormat="false" ht="13.5" hidden="false" customHeight="true" outlineLevel="0" collapsed="false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</row>
    <row r="596" customFormat="false" ht="13.5" hidden="false" customHeight="true" outlineLevel="0" collapsed="false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</row>
    <row r="597" customFormat="false" ht="13.5" hidden="false" customHeight="true" outlineLevel="0" collapsed="false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</row>
    <row r="598" customFormat="false" ht="13.5" hidden="false" customHeight="true" outlineLevel="0" collapsed="false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</row>
    <row r="599" customFormat="false" ht="13.5" hidden="false" customHeight="true" outlineLevel="0" collapsed="false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</row>
    <row r="600" customFormat="false" ht="13.5" hidden="false" customHeight="true" outlineLevel="0" collapsed="false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</row>
    <row r="601" customFormat="false" ht="13.5" hidden="false" customHeight="true" outlineLevel="0" collapsed="false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</row>
    <row r="602" customFormat="false" ht="13.5" hidden="false" customHeight="true" outlineLevel="0" collapsed="false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</row>
    <row r="603" customFormat="false" ht="13.5" hidden="false" customHeight="true" outlineLevel="0" collapsed="false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</row>
    <row r="604" customFormat="false" ht="13.5" hidden="false" customHeight="true" outlineLevel="0" collapsed="false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</row>
    <row r="605" customFormat="false" ht="13.5" hidden="false" customHeight="true" outlineLevel="0" collapsed="false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</row>
    <row r="606" customFormat="false" ht="13.5" hidden="false" customHeight="true" outlineLevel="0" collapsed="false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</row>
    <row r="607" customFormat="false" ht="13.5" hidden="false" customHeight="true" outlineLevel="0" collapsed="false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</row>
    <row r="608" customFormat="false" ht="13.5" hidden="false" customHeight="true" outlineLevel="0" collapsed="false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</row>
    <row r="609" customFormat="false" ht="13.5" hidden="false" customHeight="true" outlineLevel="0" collapsed="false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</row>
    <row r="610" customFormat="false" ht="13.5" hidden="false" customHeight="true" outlineLevel="0" collapsed="false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</row>
    <row r="611" customFormat="false" ht="13.5" hidden="false" customHeight="true" outlineLevel="0" collapsed="false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</row>
    <row r="612" customFormat="false" ht="13.5" hidden="false" customHeight="true" outlineLevel="0" collapsed="false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</row>
    <row r="613" customFormat="false" ht="13.5" hidden="false" customHeight="true" outlineLevel="0" collapsed="false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</row>
    <row r="614" customFormat="false" ht="13.5" hidden="false" customHeight="true" outlineLevel="0" collapsed="false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</row>
    <row r="615" customFormat="false" ht="13.5" hidden="false" customHeight="true" outlineLevel="0" collapsed="false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</row>
    <row r="616" customFormat="false" ht="13.5" hidden="false" customHeight="true" outlineLevel="0" collapsed="false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</row>
    <row r="617" customFormat="false" ht="13.5" hidden="false" customHeight="true" outlineLevel="0" collapsed="false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</row>
    <row r="618" customFormat="false" ht="13.5" hidden="false" customHeight="true" outlineLevel="0" collapsed="false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</row>
    <row r="619" customFormat="false" ht="13.5" hidden="false" customHeight="true" outlineLevel="0" collapsed="false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</row>
    <row r="620" customFormat="false" ht="13.5" hidden="false" customHeight="true" outlineLevel="0" collapsed="false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</row>
    <row r="621" customFormat="false" ht="13.5" hidden="false" customHeight="true" outlineLevel="0" collapsed="false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</row>
    <row r="622" customFormat="false" ht="13.5" hidden="false" customHeight="true" outlineLevel="0" collapsed="false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</row>
    <row r="623" customFormat="false" ht="13.5" hidden="false" customHeight="true" outlineLevel="0" collapsed="false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</row>
    <row r="624" customFormat="false" ht="13.5" hidden="false" customHeight="true" outlineLevel="0" collapsed="false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</row>
    <row r="625" customFormat="false" ht="13.5" hidden="false" customHeight="true" outlineLevel="0" collapsed="false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</row>
    <row r="626" customFormat="false" ht="13.5" hidden="false" customHeight="true" outlineLevel="0" collapsed="false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</row>
    <row r="627" customFormat="false" ht="13.5" hidden="false" customHeight="true" outlineLevel="0" collapsed="false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</row>
    <row r="628" customFormat="false" ht="13.5" hidden="false" customHeight="true" outlineLevel="0" collapsed="false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</row>
    <row r="629" customFormat="false" ht="13.5" hidden="false" customHeight="true" outlineLevel="0" collapsed="false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</row>
    <row r="630" customFormat="false" ht="13.5" hidden="false" customHeight="true" outlineLevel="0" collapsed="false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</row>
    <row r="631" customFormat="false" ht="13.5" hidden="false" customHeight="true" outlineLevel="0" collapsed="false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</row>
    <row r="632" customFormat="false" ht="13.5" hidden="false" customHeight="true" outlineLevel="0" collapsed="false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</row>
    <row r="633" customFormat="false" ht="13.5" hidden="false" customHeight="true" outlineLevel="0" collapsed="false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</row>
    <row r="634" customFormat="false" ht="13.5" hidden="false" customHeight="true" outlineLevel="0" collapsed="false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</row>
    <row r="635" customFormat="false" ht="13.5" hidden="false" customHeight="true" outlineLevel="0" collapsed="false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</row>
    <row r="636" customFormat="false" ht="13.5" hidden="false" customHeight="true" outlineLevel="0" collapsed="false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</row>
    <row r="637" customFormat="false" ht="13.5" hidden="false" customHeight="true" outlineLevel="0" collapsed="false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</row>
    <row r="638" customFormat="false" ht="13.5" hidden="false" customHeight="true" outlineLevel="0" collapsed="false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</row>
    <row r="639" customFormat="false" ht="13.5" hidden="false" customHeight="true" outlineLevel="0" collapsed="false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</row>
    <row r="640" customFormat="false" ht="13.5" hidden="false" customHeight="true" outlineLevel="0" collapsed="false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</row>
    <row r="641" customFormat="false" ht="13.5" hidden="false" customHeight="true" outlineLevel="0" collapsed="false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</row>
    <row r="642" customFormat="false" ht="13.5" hidden="false" customHeight="true" outlineLevel="0" collapsed="false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</row>
    <row r="643" customFormat="false" ht="13.5" hidden="false" customHeight="true" outlineLevel="0" collapsed="false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</row>
    <row r="644" customFormat="false" ht="13.5" hidden="false" customHeight="true" outlineLevel="0" collapsed="false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</row>
    <row r="645" customFormat="false" ht="13.5" hidden="false" customHeight="true" outlineLevel="0" collapsed="false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</row>
    <row r="646" customFormat="false" ht="13.5" hidden="false" customHeight="true" outlineLevel="0" collapsed="false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</row>
    <row r="647" customFormat="false" ht="13.5" hidden="false" customHeight="true" outlineLevel="0" collapsed="false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</row>
    <row r="648" customFormat="false" ht="13.5" hidden="false" customHeight="true" outlineLevel="0" collapsed="false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</row>
    <row r="649" customFormat="false" ht="13.5" hidden="false" customHeight="true" outlineLevel="0" collapsed="false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</row>
    <row r="650" customFormat="false" ht="13.5" hidden="false" customHeight="true" outlineLevel="0" collapsed="false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</row>
    <row r="651" customFormat="false" ht="13.5" hidden="false" customHeight="true" outlineLevel="0" collapsed="false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</row>
    <row r="652" customFormat="false" ht="13.5" hidden="false" customHeight="true" outlineLevel="0" collapsed="false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</row>
    <row r="653" customFormat="false" ht="13.5" hidden="false" customHeight="true" outlineLevel="0" collapsed="false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</row>
    <row r="654" customFormat="false" ht="13.5" hidden="false" customHeight="true" outlineLevel="0" collapsed="false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</row>
    <row r="655" customFormat="false" ht="13.5" hidden="false" customHeight="true" outlineLevel="0" collapsed="false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</row>
    <row r="656" customFormat="false" ht="13.5" hidden="false" customHeight="true" outlineLevel="0" collapsed="false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</row>
    <row r="657" customFormat="false" ht="13.5" hidden="false" customHeight="true" outlineLevel="0" collapsed="false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</row>
    <row r="658" customFormat="false" ht="13.5" hidden="false" customHeight="true" outlineLevel="0" collapsed="false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</row>
    <row r="659" customFormat="false" ht="13.5" hidden="false" customHeight="true" outlineLevel="0" collapsed="false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</row>
    <row r="660" customFormat="false" ht="13.5" hidden="false" customHeight="true" outlineLevel="0" collapsed="false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</row>
    <row r="661" customFormat="false" ht="13.5" hidden="false" customHeight="true" outlineLevel="0" collapsed="false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</row>
    <row r="662" customFormat="false" ht="13.5" hidden="false" customHeight="true" outlineLevel="0" collapsed="false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</row>
    <row r="663" customFormat="false" ht="13.5" hidden="false" customHeight="true" outlineLevel="0" collapsed="false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</row>
    <row r="664" customFormat="false" ht="13.5" hidden="false" customHeight="true" outlineLevel="0" collapsed="false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</row>
    <row r="665" customFormat="false" ht="13.5" hidden="false" customHeight="true" outlineLevel="0" collapsed="false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</row>
    <row r="666" customFormat="false" ht="13.5" hidden="false" customHeight="true" outlineLevel="0" collapsed="false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</row>
    <row r="667" customFormat="false" ht="13.5" hidden="false" customHeight="true" outlineLevel="0" collapsed="false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</row>
    <row r="668" customFormat="false" ht="13.5" hidden="false" customHeight="true" outlineLevel="0" collapsed="false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</row>
    <row r="669" customFormat="false" ht="13.5" hidden="false" customHeight="true" outlineLevel="0" collapsed="false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</row>
    <row r="670" customFormat="false" ht="13.5" hidden="false" customHeight="true" outlineLevel="0" collapsed="false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</row>
    <row r="671" customFormat="false" ht="13.5" hidden="false" customHeight="true" outlineLevel="0" collapsed="false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</row>
    <row r="672" customFormat="false" ht="13.5" hidden="false" customHeight="true" outlineLevel="0" collapsed="false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</row>
    <row r="673" customFormat="false" ht="13.5" hidden="false" customHeight="true" outlineLevel="0" collapsed="false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</row>
    <row r="674" customFormat="false" ht="13.5" hidden="false" customHeight="true" outlineLevel="0" collapsed="false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</row>
    <row r="675" customFormat="false" ht="13.5" hidden="false" customHeight="true" outlineLevel="0" collapsed="false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</row>
    <row r="676" customFormat="false" ht="13.5" hidden="false" customHeight="true" outlineLevel="0" collapsed="false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</row>
    <row r="677" customFormat="false" ht="13.5" hidden="false" customHeight="true" outlineLevel="0" collapsed="false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</row>
    <row r="678" customFormat="false" ht="13.5" hidden="false" customHeight="true" outlineLevel="0" collapsed="false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</row>
    <row r="679" customFormat="false" ht="13.5" hidden="false" customHeight="true" outlineLevel="0" collapsed="false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</row>
    <row r="680" customFormat="false" ht="13.5" hidden="false" customHeight="true" outlineLevel="0" collapsed="false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</row>
    <row r="681" customFormat="false" ht="13.5" hidden="false" customHeight="true" outlineLevel="0" collapsed="false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</row>
    <row r="682" customFormat="false" ht="13.5" hidden="false" customHeight="true" outlineLevel="0" collapsed="false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</row>
    <row r="683" customFormat="false" ht="13.5" hidden="false" customHeight="true" outlineLevel="0" collapsed="false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</row>
    <row r="684" customFormat="false" ht="13.5" hidden="false" customHeight="true" outlineLevel="0" collapsed="false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</row>
    <row r="685" customFormat="false" ht="13.5" hidden="false" customHeight="true" outlineLevel="0" collapsed="false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</row>
    <row r="686" customFormat="false" ht="13.5" hidden="false" customHeight="true" outlineLevel="0" collapsed="false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</row>
    <row r="687" customFormat="false" ht="13.5" hidden="false" customHeight="true" outlineLevel="0" collapsed="false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</row>
    <row r="688" customFormat="false" ht="13.5" hidden="false" customHeight="true" outlineLevel="0" collapsed="false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</row>
    <row r="689" customFormat="false" ht="13.5" hidden="false" customHeight="true" outlineLevel="0" collapsed="false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</row>
    <row r="690" customFormat="false" ht="13.5" hidden="false" customHeight="true" outlineLevel="0" collapsed="false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</row>
    <row r="691" customFormat="false" ht="13.5" hidden="false" customHeight="true" outlineLevel="0" collapsed="false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</row>
    <row r="692" customFormat="false" ht="13.5" hidden="false" customHeight="true" outlineLevel="0" collapsed="false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</row>
    <row r="693" customFormat="false" ht="13.5" hidden="false" customHeight="true" outlineLevel="0" collapsed="false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</row>
    <row r="694" customFormat="false" ht="13.5" hidden="false" customHeight="true" outlineLevel="0" collapsed="false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</row>
    <row r="695" customFormat="false" ht="13.5" hidden="false" customHeight="true" outlineLevel="0" collapsed="false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</row>
    <row r="696" customFormat="false" ht="13.5" hidden="false" customHeight="true" outlineLevel="0" collapsed="false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</row>
    <row r="697" customFormat="false" ht="13.5" hidden="false" customHeight="true" outlineLevel="0" collapsed="false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</row>
    <row r="698" customFormat="false" ht="13.5" hidden="false" customHeight="true" outlineLevel="0" collapsed="false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</row>
    <row r="699" customFormat="false" ht="13.5" hidden="false" customHeight="true" outlineLevel="0" collapsed="false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</row>
    <row r="700" customFormat="false" ht="13.5" hidden="false" customHeight="true" outlineLevel="0" collapsed="false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</row>
    <row r="701" customFormat="false" ht="13.5" hidden="false" customHeight="true" outlineLevel="0" collapsed="false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</row>
    <row r="702" customFormat="false" ht="13.5" hidden="false" customHeight="true" outlineLevel="0" collapsed="false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</row>
    <row r="703" customFormat="false" ht="13.5" hidden="false" customHeight="true" outlineLevel="0" collapsed="false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</row>
    <row r="704" customFormat="false" ht="13.5" hidden="false" customHeight="true" outlineLevel="0" collapsed="false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</row>
    <row r="705" customFormat="false" ht="13.5" hidden="false" customHeight="true" outlineLevel="0" collapsed="false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</row>
    <row r="706" customFormat="false" ht="13.5" hidden="false" customHeight="true" outlineLevel="0" collapsed="false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</row>
    <row r="707" customFormat="false" ht="13.5" hidden="false" customHeight="true" outlineLevel="0" collapsed="false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</row>
    <row r="708" customFormat="false" ht="13.5" hidden="false" customHeight="true" outlineLevel="0" collapsed="false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</row>
    <row r="709" customFormat="false" ht="13.5" hidden="false" customHeight="true" outlineLevel="0" collapsed="false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</row>
    <row r="710" customFormat="false" ht="13.5" hidden="false" customHeight="true" outlineLevel="0" collapsed="false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</row>
    <row r="711" customFormat="false" ht="13.5" hidden="false" customHeight="true" outlineLevel="0" collapsed="false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</row>
    <row r="712" customFormat="false" ht="13.5" hidden="false" customHeight="true" outlineLevel="0" collapsed="false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</row>
    <row r="713" customFormat="false" ht="13.5" hidden="false" customHeight="true" outlineLevel="0" collapsed="false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</row>
    <row r="714" customFormat="false" ht="13.5" hidden="false" customHeight="true" outlineLevel="0" collapsed="false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</row>
    <row r="715" customFormat="false" ht="13.5" hidden="false" customHeight="true" outlineLevel="0" collapsed="false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</row>
    <row r="716" customFormat="false" ht="13.5" hidden="false" customHeight="true" outlineLevel="0" collapsed="false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</row>
    <row r="717" customFormat="false" ht="13.5" hidden="false" customHeight="true" outlineLevel="0" collapsed="false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</row>
    <row r="718" customFormat="false" ht="13.5" hidden="false" customHeight="true" outlineLevel="0" collapsed="false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</row>
    <row r="719" customFormat="false" ht="13.5" hidden="false" customHeight="true" outlineLevel="0" collapsed="false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</row>
    <row r="720" customFormat="false" ht="13.5" hidden="false" customHeight="true" outlineLevel="0" collapsed="false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</row>
    <row r="721" customFormat="false" ht="13.5" hidden="false" customHeight="true" outlineLevel="0" collapsed="false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</row>
    <row r="722" customFormat="false" ht="13.5" hidden="false" customHeight="true" outlineLevel="0" collapsed="false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</row>
    <row r="723" customFormat="false" ht="13.5" hidden="false" customHeight="true" outlineLevel="0" collapsed="false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</row>
    <row r="724" customFormat="false" ht="13.5" hidden="false" customHeight="true" outlineLevel="0" collapsed="false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</row>
    <row r="725" customFormat="false" ht="13.5" hidden="false" customHeight="true" outlineLevel="0" collapsed="false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</row>
    <row r="726" customFormat="false" ht="13.5" hidden="false" customHeight="true" outlineLevel="0" collapsed="false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</row>
    <row r="727" customFormat="false" ht="13.5" hidden="false" customHeight="true" outlineLevel="0" collapsed="false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</row>
    <row r="728" customFormat="false" ht="13.5" hidden="false" customHeight="true" outlineLevel="0" collapsed="false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</row>
    <row r="729" customFormat="false" ht="13.5" hidden="false" customHeight="true" outlineLevel="0" collapsed="false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</row>
    <row r="730" customFormat="false" ht="13.5" hidden="false" customHeight="true" outlineLevel="0" collapsed="false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</row>
    <row r="731" customFormat="false" ht="13.5" hidden="false" customHeight="true" outlineLevel="0" collapsed="false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</row>
    <row r="732" customFormat="false" ht="13.5" hidden="false" customHeight="true" outlineLevel="0" collapsed="false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</row>
    <row r="733" customFormat="false" ht="13.5" hidden="false" customHeight="true" outlineLevel="0" collapsed="false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</row>
    <row r="734" customFormat="false" ht="13.5" hidden="false" customHeight="true" outlineLevel="0" collapsed="false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</row>
    <row r="735" customFormat="false" ht="13.5" hidden="false" customHeight="true" outlineLevel="0" collapsed="false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</row>
    <row r="736" customFormat="false" ht="13.5" hidden="false" customHeight="true" outlineLevel="0" collapsed="false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</row>
    <row r="737" customFormat="false" ht="13.5" hidden="false" customHeight="true" outlineLevel="0" collapsed="false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</row>
    <row r="738" customFormat="false" ht="13.5" hidden="false" customHeight="true" outlineLevel="0" collapsed="false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</row>
    <row r="739" customFormat="false" ht="13.5" hidden="false" customHeight="true" outlineLevel="0" collapsed="false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</row>
    <row r="740" customFormat="false" ht="13.5" hidden="false" customHeight="true" outlineLevel="0" collapsed="false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</row>
    <row r="741" customFormat="false" ht="13.5" hidden="false" customHeight="true" outlineLevel="0" collapsed="false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</row>
    <row r="742" customFormat="false" ht="13.5" hidden="false" customHeight="true" outlineLevel="0" collapsed="false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</row>
    <row r="743" customFormat="false" ht="13.5" hidden="false" customHeight="true" outlineLevel="0" collapsed="false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</row>
    <row r="744" customFormat="false" ht="13.5" hidden="false" customHeight="true" outlineLevel="0" collapsed="false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</row>
    <row r="745" customFormat="false" ht="13.5" hidden="false" customHeight="true" outlineLevel="0" collapsed="false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</row>
    <row r="746" customFormat="false" ht="13.5" hidden="false" customHeight="true" outlineLevel="0" collapsed="false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</row>
    <row r="747" customFormat="false" ht="13.5" hidden="false" customHeight="true" outlineLevel="0" collapsed="false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</row>
    <row r="748" customFormat="false" ht="13.5" hidden="false" customHeight="true" outlineLevel="0" collapsed="false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</row>
    <row r="749" customFormat="false" ht="13.5" hidden="false" customHeight="true" outlineLevel="0" collapsed="false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</row>
    <row r="750" customFormat="false" ht="13.5" hidden="false" customHeight="true" outlineLevel="0" collapsed="false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</row>
    <row r="751" customFormat="false" ht="13.5" hidden="false" customHeight="true" outlineLevel="0" collapsed="false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</row>
    <row r="752" customFormat="false" ht="13.5" hidden="false" customHeight="true" outlineLevel="0" collapsed="false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</row>
    <row r="753" customFormat="false" ht="13.5" hidden="false" customHeight="true" outlineLevel="0" collapsed="false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</row>
    <row r="754" customFormat="false" ht="13.5" hidden="false" customHeight="true" outlineLevel="0" collapsed="false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</row>
    <row r="755" customFormat="false" ht="13.5" hidden="false" customHeight="true" outlineLevel="0" collapsed="false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</row>
    <row r="756" customFormat="false" ht="13.5" hidden="false" customHeight="true" outlineLevel="0" collapsed="false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</row>
    <row r="757" customFormat="false" ht="13.5" hidden="false" customHeight="true" outlineLevel="0" collapsed="false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</row>
    <row r="758" customFormat="false" ht="13.5" hidden="false" customHeight="true" outlineLevel="0" collapsed="false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</row>
    <row r="759" customFormat="false" ht="13.5" hidden="false" customHeight="true" outlineLevel="0" collapsed="false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</row>
    <row r="760" customFormat="false" ht="13.5" hidden="false" customHeight="true" outlineLevel="0" collapsed="false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</row>
    <row r="761" customFormat="false" ht="13.5" hidden="false" customHeight="true" outlineLevel="0" collapsed="false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</row>
    <row r="762" customFormat="false" ht="13.5" hidden="false" customHeight="true" outlineLevel="0" collapsed="false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</row>
    <row r="763" customFormat="false" ht="13.5" hidden="false" customHeight="true" outlineLevel="0" collapsed="false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</row>
    <row r="764" customFormat="false" ht="13.5" hidden="false" customHeight="true" outlineLevel="0" collapsed="false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</row>
    <row r="765" customFormat="false" ht="13.5" hidden="false" customHeight="true" outlineLevel="0" collapsed="false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</row>
    <row r="766" customFormat="false" ht="13.5" hidden="false" customHeight="true" outlineLevel="0" collapsed="false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</row>
    <row r="767" customFormat="false" ht="13.5" hidden="false" customHeight="true" outlineLevel="0" collapsed="false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</row>
    <row r="768" customFormat="false" ht="13.5" hidden="false" customHeight="true" outlineLevel="0" collapsed="false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</row>
    <row r="769" customFormat="false" ht="13.5" hidden="false" customHeight="true" outlineLevel="0" collapsed="false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</row>
    <row r="770" customFormat="false" ht="13.5" hidden="false" customHeight="true" outlineLevel="0" collapsed="false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</row>
    <row r="771" customFormat="false" ht="13.5" hidden="false" customHeight="true" outlineLevel="0" collapsed="false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</row>
    <row r="772" customFormat="false" ht="13.5" hidden="false" customHeight="true" outlineLevel="0" collapsed="false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</row>
    <row r="773" customFormat="false" ht="13.5" hidden="false" customHeight="true" outlineLevel="0" collapsed="false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</row>
    <row r="774" customFormat="false" ht="13.5" hidden="false" customHeight="true" outlineLevel="0" collapsed="false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</row>
    <row r="775" customFormat="false" ht="13.5" hidden="false" customHeight="true" outlineLevel="0" collapsed="false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</row>
    <row r="776" customFormat="false" ht="13.5" hidden="false" customHeight="true" outlineLevel="0" collapsed="false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</row>
    <row r="777" customFormat="false" ht="13.5" hidden="false" customHeight="true" outlineLevel="0" collapsed="false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</row>
    <row r="778" customFormat="false" ht="13.5" hidden="false" customHeight="true" outlineLevel="0" collapsed="false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</row>
    <row r="779" customFormat="false" ht="13.5" hidden="false" customHeight="true" outlineLevel="0" collapsed="false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</row>
    <row r="780" customFormat="false" ht="13.5" hidden="false" customHeight="true" outlineLevel="0" collapsed="false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</row>
    <row r="781" customFormat="false" ht="13.5" hidden="false" customHeight="true" outlineLevel="0" collapsed="false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</row>
    <row r="782" customFormat="false" ht="13.5" hidden="false" customHeight="true" outlineLevel="0" collapsed="false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</row>
    <row r="783" customFormat="false" ht="13.5" hidden="false" customHeight="true" outlineLevel="0" collapsed="false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</row>
    <row r="784" customFormat="false" ht="13.5" hidden="false" customHeight="true" outlineLevel="0" collapsed="false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</row>
    <row r="785" customFormat="false" ht="13.5" hidden="false" customHeight="true" outlineLevel="0" collapsed="false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</row>
    <row r="786" customFormat="false" ht="13.5" hidden="false" customHeight="true" outlineLevel="0" collapsed="false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</row>
    <row r="787" customFormat="false" ht="13.5" hidden="false" customHeight="true" outlineLevel="0" collapsed="false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</row>
    <row r="788" customFormat="false" ht="13.5" hidden="false" customHeight="true" outlineLevel="0" collapsed="false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</row>
    <row r="789" customFormat="false" ht="13.5" hidden="false" customHeight="true" outlineLevel="0" collapsed="false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</row>
    <row r="790" customFormat="false" ht="13.5" hidden="false" customHeight="true" outlineLevel="0" collapsed="false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</row>
    <row r="791" customFormat="false" ht="13.5" hidden="false" customHeight="true" outlineLevel="0" collapsed="false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</row>
    <row r="792" customFormat="false" ht="13.5" hidden="false" customHeight="true" outlineLevel="0" collapsed="false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</row>
    <row r="793" customFormat="false" ht="13.5" hidden="false" customHeight="true" outlineLevel="0" collapsed="false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</row>
    <row r="794" customFormat="false" ht="13.5" hidden="false" customHeight="true" outlineLevel="0" collapsed="false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</row>
    <row r="795" customFormat="false" ht="13.5" hidden="false" customHeight="true" outlineLevel="0" collapsed="false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</row>
    <row r="796" customFormat="false" ht="13.5" hidden="false" customHeight="true" outlineLevel="0" collapsed="false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</row>
    <row r="797" customFormat="false" ht="13.5" hidden="false" customHeight="true" outlineLevel="0" collapsed="false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</row>
    <row r="798" customFormat="false" ht="13.5" hidden="false" customHeight="true" outlineLevel="0" collapsed="false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</row>
    <row r="799" customFormat="false" ht="13.5" hidden="false" customHeight="true" outlineLevel="0" collapsed="false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</row>
    <row r="800" customFormat="false" ht="13.5" hidden="false" customHeight="true" outlineLevel="0" collapsed="false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</row>
    <row r="801" customFormat="false" ht="13.5" hidden="false" customHeight="true" outlineLevel="0" collapsed="false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</row>
    <row r="802" customFormat="false" ht="13.5" hidden="false" customHeight="true" outlineLevel="0" collapsed="false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</row>
    <row r="803" customFormat="false" ht="13.5" hidden="false" customHeight="true" outlineLevel="0" collapsed="false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</row>
    <row r="804" customFormat="false" ht="13.5" hidden="false" customHeight="true" outlineLevel="0" collapsed="false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</row>
    <row r="805" customFormat="false" ht="13.5" hidden="false" customHeight="true" outlineLevel="0" collapsed="false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</row>
    <row r="806" customFormat="false" ht="13.5" hidden="false" customHeight="true" outlineLevel="0" collapsed="false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</row>
    <row r="807" customFormat="false" ht="13.5" hidden="false" customHeight="true" outlineLevel="0" collapsed="false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</row>
    <row r="808" customFormat="false" ht="13.5" hidden="false" customHeight="true" outlineLevel="0" collapsed="false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</row>
    <row r="809" customFormat="false" ht="13.5" hidden="false" customHeight="true" outlineLevel="0" collapsed="false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</row>
    <row r="810" customFormat="false" ht="13.5" hidden="false" customHeight="true" outlineLevel="0" collapsed="false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</row>
    <row r="811" customFormat="false" ht="13.5" hidden="false" customHeight="true" outlineLevel="0" collapsed="false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</row>
    <row r="812" customFormat="false" ht="13.5" hidden="false" customHeight="true" outlineLevel="0" collapsed="false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</row>
    <row r="813" customFormat="false" ht="13.5" hidden="false" customHeight="true" outlineLevel="0" collapsed="false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</row>
    <row r="814" customFormat="false" ht="13.5" hidden="false" customHeight="true" outlineLevel="0" collapsed="false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</row>
    <row r="815" customFormat="false" ht="13.5" hidden="false" customHeight="true" outlineLevel="0" collapsed="false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</row>
    <row r="816" customFormat="false" ht="13.5" hidden="false" customHeight="true" outlineLevel="0" collapsed="false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</row>
    <row r="817" customFormat="false" ht="13.5" hidden="false" customHeight="true" outlineLevel="0" collapsed="false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</row>
    <row r="818" customFormat="false" ht="13.5" hidden="false" customHeight="true" outlineLevel="0" collapsed="false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</row>
    <row r="819" customFormat="false" ht="13.5" hidden="false" customHeight="true" outlineLevel="0" collapsed="false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</row>
    <row r="820" customFormat="false" ht="13.5" hidden="false" customHeight="true" outlineLevel="0" collapsed="false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</row>
    <row r="821" customFormat="false" ht="13.5" hidden="false" customHeight="true" outlineLevel="0" collapsed="false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</row>
    <row r="822" customFormat="false" ht="13.5" hidden="false" customHeight="true" outlineLevel="0" collapsed="false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</row>
    <row r="823" customFormat="false" ht="13.5" hidden="false" customHeight="true" outlineLevel="0" collapsed="false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</row>
    <row r="824" customFormat="false" ht="13.5" hidden="false" customHeight="true" outlineLevel="0" collapsed="false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</row>
    <row r="825" customFormat="false" ht="13.5" hidden="false" customHeight="true" outlineLevel="0" collapsed="false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</row>
    <row r="826" customFormat="false" ht="13.5" hidden="false" customHeight="true" outlineLevel="0" collapsed="false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</row>
    <row r="827" customFormat="false" ht="13.5" hidden="false" customHeight="true" outlineLevel="0" collapsed="false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</row>
    <row r="828" customFormat="false" ht="13.5" hidden="false" customHeight="true" outlineLevel="0" collapsed="false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</row>
    <row r="829" customFormat="false" ht="13.5" hidden="false" customHeight="true" outlineLevel="0" collapsed="false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</row>
    <row r="830" customFormat="false" ht="13.5" hidden="false" customHeight="true" outlineLevel="0" collapsed="false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</row>
    <row r="831" customFormat="false" ht="13.5" hidden="false" customHeight="true" outlineLevel="0" collapsed="false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</row>
    <row r="832" customFormat="false" ht="13.5" hidden="false" customHeight="true" outlineLevel="0" collapsed="false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</row>
    <row r="833" customFormat="false" ht="13.5" hidden="false" customHeight="true" outlineLevel="0" collapsed="false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</row>
    <row r="834" customFormat="false" ht="13.5" hidden="false" customHeight="true" outlineLevel="0" collapsed="false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</row>
    <row r="835" customFormat="false" ht="13.5" hidden="false" customHeight="true" outlineLevel="0" collapsed="false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</row>
    <row r="836" customFormat="false" ht="13.5" hidden="false" customHeight="true" outlineLevel="0" collapsed="false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</row>
    <row r="837" customFormat="false" ht="13.5" hidden="false" customHeight="true" outlineLevel="0" collapsed="false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</row>
    <row r="838" customFormat="false" ht="13.5" hidden="false" customHeight="true" outlineLevel="0" collapsed="false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</row>
    <row r="839" customFormat="false" ht="13.5" hidden="false" customHeight="true" outlineLevel="0" collapsed="false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</row>
    <row r="840" customFormat="false" ht="13.5" hidden="false" customHeight="true" outlineLevel="0" collapsed="false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</row>
    <row r="841" customFormat="false" ht="13.5" hidden="false" customHeight="true" outlineLevel="0" collapsed="false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</row>
    <row r="842" customFormat="false" ht="13.5" hidden="false" customHeight="true" outlineLevel="0" collapsed="false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</row>
    <row r="843" customFormat="false" ht="13.5" hidden="false" customHeight="true" outlineLevel="0" collapsed="false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</row>
    <row r="844" customFormat="false" ht="13.5" hidden="false" customHeight="true" outlineLevel="0" collapsed="false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</row>
    <row r="845" customFormat="false" ht="13.5" hidden="false" customHeight="true" outlineLevel="0" collapsed="false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</row>
    <row r="846" customFormat="false" ht="13.5" hidden="false" customHeight="true" outlineLevel="0" collapsed="false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</row>
    <row r="847" customFormat="false" ht="13.5" hidden="false" customHeight="true" outlineLevel="0" collapsed="false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</row>
    <row r="848" customFormat="false" ht="13.5" hidden="false" customHeight="true" outlineLevel="0" collapsed="false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</row>
    <row r="849" customFormat="false" ht="13.5" hidden="false" customHeight="true" outlineLevel="0" collapsed="false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</row>
    <row r="850" customFormat="false" ht="13.5" hidden="false" customHeight="true" outlineLevel="0" collapsed="false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</row>
    <row r="851" customFormat="false" ht="13.5" hidden="false" customHeight="true" outlineLevel="0" collapsed="false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</row>
    <row r="852" customFormat="false" ht="13.5" hidden="false" customHeight="true" outlineLevel="0" collapsed="false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</row>
    <row r="853" customFormat="false" ht="13.5" hidden="false" customHeight="true" outlineLevel="0" collapsed="false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</row>
    <row r="854" customFormat="false" ht="13.5" hidden="false" customHeight="true" outlineLevel="0" collapsed="false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</row>
    <row r="855" customFormat="false" ht="13.5" hidden="false" customHeight="true" outlineLevel="0" collapsed="false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</row>
    <row r="856" customFormat="false" ht="13.5" hidden="false" customHeight="true" outlineLevel="0" collapsed="false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</row>
    <row r="857" customFormat="false" ht="13.5" hidden="false" customHeight="true" outlineLevel="0" collapsed="false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</row>
    <row r="858" customFormat="false" ht="13.5" hidden="false" customHeight="true" outlineLevel="0" collapsed="false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</row>
    <row r="859" customFormat="false" ht="13.5" hidden="false" customHeight="true" outlineLevel="0" collapsed="false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</row>
    <row r="860" customFormat="false" ht="13.5" hidden="false" customHeight="true" outlineLevel="0" collapsed="false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</row>
    <row r="861" customFormat="false" ht="13.5" hidden="false" customHeight="true" outlineLevel="0" collapsed="false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</row>
    <row r="862" customFormat="false" ht="13.5" hidden="false" customHeight="true" outlineLevel="0" collapsed="false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</row>
    <row r="863" customFormat="false" ht="13.5" hidden="false" customHeight="true" outlineLevel="0" collapsed="false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</row>
    <row r="864" customFormat="false" ht="13.5" hidden="false" customHeight="true" outlineLevel="0" collapsed="false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</row>
    <row r="865" customFormat="false" ht="13.5" hidden="false" customHeight="true" outlineLevel="0" collapsed="false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</row>
    <row r="866" customFormat="false" ht="13.5" hidden="false" customHeight="true" outlineLevel="0" collapsed="false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</row>
    <row r="867" customFormat="false" ht="13.5" hidden="false" customHeight="true" outlineLevel="0" collapsed="false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</row>
    <row r="868" customFormat="false" ht="13.5" hidden="false" customHeight="true" outlineLevel="0" collapsed="false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</row>
    <row r="869" customFormat="false" ht="13.5" hidden="false" customHeight="true" outlineLevel="0" collapsed="false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</row>
    <row r="870" customFormat="false" ht="13.5" hidden="false" customHeight="true" outlineLevel="0" collapsed="false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</row>
    <row r="871" customFormat="false" ht="13.5" hidden="false" customHeight="true" outlineLevel="0" collapsed="false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</row>
    <row r="872" customFormat="false" ht="13.5" hidden="false" customHeight="true" outlineLevel="0" collapsed="false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</row>
    <row r="873" customFormat="false" ht="13.5" hidden="false" customHeight="true" outlineLevel="0" collapsed="false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</row>
    <row r="874" customFormat="false" ht="13.5" hidden="false" customHeight="true" outlineLevel="0" collapsed="false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</row>
    <row r="875" customFormat="false" ht="13.5" hidden="false" customHeight="true" outlineLevel="0" collapsed="false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</row>
    <row r="876" customFormat="false" ht="13.5" hidden="false" customHeight="true" outlineLevel="0" collapsed="false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</row>
    <row r="877" customFormat="false" ht="13.5" hidden="false" customHeight="true" outlineLevel="0" collapsed="false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</row>
    <row r="878" customFormat="false" ht="13.5" hidden="false" customHeight="true" outlineLevel="0" collapsed="false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</row>
    <row r="879" customFormat="false" ht="13.5" hidden="false" customHeight="true" outlineLevel="0" collapsed="false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</row>
    <row r="880" customFormat="false" ht="13.5" hidden="false" customHeight="true" outlineLevel="0" collapsed="false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</row>
    <row r="881" customFormat="false" ht="13.5" hidden="false" customHeight="true" outlineLevel="0" collapsed="false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</row>
    <row r="882" customFormat="false" ht="13.5" hidden="false" customHeight="true" outlineLevel="0" collapsed="false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</row>
    <row r="883" customFormat="false" ht="13.5" hidden="false" customHeight="true" outlineLevel="0" collapsed="false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</row>
    <row r="884" customFormat="false" ht="13.5" hidden="false" customHeight="true" outlineLevel="0" collapsed="false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</row>
    <row r="885" customFormat="false" ht="13.5" hidden="false" customHeight="true" outlineLevel="0" collapsed="false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</row>
    <row r="886" customFormat="false" ht="13.5" hidden="false" customHeight="true" outlineLevel="0" collapsed="false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</row>
    <row r="887" customFormat="false" ht="13.5" hidden="false" customHeight="true" outlineLevel="0" collapsed="false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</row>
    <row r="888" customFormat="false" ht="13.5" hidden="false" customHeight="true" outlineLevel="0" collapsed="false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</row>
    <row r="889" customFormat="false" ht="13.5" hidden="false" customHeight="true" outlineLevel="0" collapsed="false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</row>
    <row r="890" customFormat="false" ht="13.5" hidden="false" customHeight="true" outlineLevel="0" collapsed="false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</row>
    <row r="891" customFormat="false" ht="13.5" hidden="false" customHeight="true" outlineLevel="0" collapsed="false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</row>
    <row r="892" customFormat="false" ht="13.5" hidden="false" customHeight="true" outlineLevel="0" collapsed="false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</row>
    <row r="893" customFormat="false" ht="13.5" hidden="false" customHeight="true" outlineLevel="0" collapsed="false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</row>
    <row r="894" customFormat="false" ht="13.5" hidden="false" customHeight="true" outlineLevel="0" collapsed="false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</row>
    <row r="895" customFormat="false" ht="13.5" hidden="false" customHeight="true" outlineLevel="0" collapsed="false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</row>
    <row r="896" customFormat="false" ht="13.5" hidden="false" customHeight="true" outlineLevel="0" collapsed="false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</row>
    <row r="897" customFormat="false" ht="13.5" hidden="false" customHeight="true" outlineLevel="0" collapsed="false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</row>
    <row r="898" customFormat="false" ht="13.5" hidden="false" customHeight="true" outlineLevel="0" collapsed="false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</row>
    <row r="899" customFormat="false" ht="13.5" hidden="false" customHeight="true" outlineLevel="0" collapsed="false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</row>
    <row r="900" customFormat="false" ht="13.5" hidden="false" customHeight="true" outlineLevel="0" collapsed="false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</row>
    <row r="901" customFormat="false" ht="13.5" hidden="false" customHeight="true" outlineLevel="0" collapsed="false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</row>
    <row r="902" customFormat="false" ht="13.5" hidden="false" customHeight="true" outlineLevel="0" collapsed="false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</row>
    <row r="903" customFormat="false" ht="13.5" hidden="false" customHeight="true" outlineLevel="0" collapsed="false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</row>
    <row r="904" customFormat="false" ht="13.5" hidden="false" customHeight="true" outlineLevel="0" collapsed="false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</row>
    <row r="905" customFormat="false" ht="13.5" hidden="false" customHeight="true" outlineLevel="0" collapsed="false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</row>
    <row r="906" customFormat="false" ht="13.5" hidden="false" customHeight="true" outlineLevel="0" collapsed="false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</row>
    <row r="907" customFormat="false" ht="13.5" hidden="false" customHeight="true" outlineLevel="0" collapsed="false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</row>
    <row r="908" customFormat="false" ht="13.5" hidden="false" customHeight="true" outlineLevel="0" collapsed="false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</row>
    <row r="909" customFormat="false" ht="13.5" hidden="false" customHeight="true" outlineLevel="0" collapsed="false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</row>
    <row r="910" customFormat="false" ht="13.5" hidden="false" customHeight="true" outlineLevel="0" collapsed="false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</row>
    <row r="911" customFormat="false" ht="13.5" hidden="false" customHeight="true" outlineLevel="0" collapsed="false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</row>
    <row r="912" customFormat="false" ht="13.5" hidden="false" customHeight="true" outlineLevel="0" collapsed="false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</row>
    <row r="913" customFormat="false" ht="13.5" hidden="false" customHeight="true" outlineLevel="0" collapsed="false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</row>
    <row r="914" customFormat="false" ht="13.5" hidden="false" customHeight="true" outlineLevel="0" collapsed="false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</row>
    <row r="915" customFormat="false" ht="13.5" hidden="false" customHeight="true" outlineLevel="0" collapsed="false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</row>
    <row r="916" customFormat="false" ht="13.5" hidden="false" customHeight="true" outlineLevel="0" collapsed="false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</row>
    <row r="917" customFormat="false" ht="13.5" hidden="false" customHeight="true" outlineLevel="0" collapsed="false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</row>
    <row r="918" customFormat="false" ht="13.5" hidden="false" customHeight="true" outlineLevel="0" collapsed="false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</row>
    <row r="919" customFormat="false" ht="13.5" hidden="false" customHeight="true" outlineLevel="0" collapsed="false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</row>
    <row r="920" customFormat="false" ht="13.5" hidden="false" customHeight="true" outlineLevel="0" collapsed="false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</row>
    <row r="921" customFormat="false" ht="13.5" hidden="false" customHeight="true" outlineLevel="0" collapsed="false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</row>
    <row r="922" customFormat="false" ht="13.5" hidden="false" customHeight="true" outlineLevel="0" collapsed="false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</row>
    <row r="923" customFormat="false" ht="13.5" hidden="false" customHeight="true" outlineLevel="0" collapsed="false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</row>
    <row r="924" customFormat="false" ht="13.5" hidden="false" customHeight="true" outlineLevel="0" collapsed="false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</row>
    <row r="925" customFormat="false" ht="13.5" hidden="false" customHeight="true" outlineLevel="0" collapsed="false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</row>
    <row r="926" customFormat="false" ht="13.5" hidden="false" customHeight="true" outlineLevel="0" collapsed="false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</row>
    <row r="927" customFormat="false" ht="13.5" hidden="false" customHeight="true" outlineLevel="0" collapsed="false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</row>
    <row r="928" customFormat="false" ht="13.5" hidden="false" customHeight="true" outlineLevel="0" collapsed="false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</row>
    <row r="929" customFormat="false" ht="13.5" hidden="false" customHeight="true" outlineLevel="0" collapsed="false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</row>
    <row r="930" customFormat="false" ht="13.5" hidden="false" customHeight="true" outlineLevel="0" collapsed="false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</row>
    <row r="931" customFormat="false" ht="13.5" hidden="false" customHeight="true" outlineLevel="0" collapsed="false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</row>
    <row r="932" customFormat="false" ht="13.5" hidden="false" customHeight="true" outlineLevel="0" collapsed="false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</row>
    <row r="933" customFormat="false" ht="13.5" hidden="false" customHeight="true" outlineLevel="0" collapsed="false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</row>
    <row r="934" customFormat="false" ht="13.5" hidden="false" customHeight="true" outlineLevel="0" collapsed="false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</row>
    <row r="935" customFormat="false" ht="13.5" hidden="false" customHeight="true" outlineLevel="0" collapsed="false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</row>
    <row r="936" customFormat="false" ht="13.5" hidden="false" customHeight="true" outlineLevel="0" collapsed="false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</row>
    <row r="937" customFormat="false" ht="13.5" hidden="false" customHeight="true" outlineLevel="0" collapsed="false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</row>
    <row r="938" customFormat="false" ht="13.5" hidden="false" customHeight="true" outlineLevel="0" collapsed="false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</row>
    <row r="939" customFormat="false" ht="13.5" hidden="false" customHeight="true" outlineLevel="0" collapsed="false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</row>
    <row r="940" customFormat="false" ht="13.5" hidden="false" customHeight="true" outlineLevel="0" collapsed="false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</row>
    <row r="941" customFormat="false" ht="13.5" hidden="false" customHeight="true" outlineLevel="0" collapsed="false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</row>
    <row r="942" customFormat="false" ht="13.5" hidden="false" customHeight="true" outlineLevel="0" collapsed="false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</row>
    <row r="943" customFormat="false" ht="13.5" hidden="false" customHeight="true" outlineLevel="0" collapsed="false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</row>
    <row r="944" customFormat="false" ht="13.5" hidden="false" customHeight="true" outlineLevel="0" collapsed="false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</row>
    <row r="945" customFormat="false" ht="13.5" hidden="false" customHeight="true" outlineLevel="0" collapsed="false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</row>
    <row r="946" customFormat="false" ht="13.5" hidden="false" customHeight="true" outlineLevel="0" collapsed="false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</row>
    <row r="947" customFormat="false" ht="13.5" hidden="false" customHeight="true" outlineLevel="0" collapsed="false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</row>
    <row r="948" customFormat="false" ht="13.5" hidden="false" customHeight="true" outlineLevel="0" collapsed="false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</row>
    <row r="949" customFormat="false" ht="13.5" hidden="false" customHeight="true" outlineLevel="0" collapsed="false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</row>
    <row r="950" customFormat="false" ht="13.5" hidden="false" customHeight="true" outlineLevel="0" collapsed="false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</row>
    <row r="951" customFormat="false" ht="13.5" hidden="false" customHeight="true" outlineLevel="0" collapsed="false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</row>
    <row r="952" customFormat="false" ht="13.5" hidden="false" customHeight="true" outlineLevel="0" collapsed="false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</row>
    <row r="953" customFormat="false" ht="13.5" hidden="false" customHeight="true" outlineLevel="0" collapsed="false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</row>
    <row r="954" customFormat="false" ht="13.5" hidden="false" customHeight="true" outlineLevel="0" collapsed="false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</row>
    <row r="955" customFormat="false" ht="13.5" hidden="false" customHeight="true" outlineLevel="0" collapsed="false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</row>
    <row r="956" customFormat="false" ht="13.5" hidden="false" customHeight="true" outlineLevel="0" collapsed="false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</row>
    <row r="957" customFormat="false" ht="13.5" hidden="false" customHeight="true" outlineLevel="0" collapsed="false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</row>
    <row r="958" customFormat="false" ht="13.5" hidden="false" customHeight="true" outlineLevel="0" collapsed="false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</row>
    <row r="959" customFormat="false" ht="13.5" hidden="false" customHeight="true" outlineLevel="0" collapsed="false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</row>
    <row r="960" customFormat="false" ht="13.5" hidden="false" customHeight="true" outlineLevel="0" collapsed="false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</row>
    <row r="961" customFormat="false" ht="13.5" hidden="false" customHeight="true" outlineLevel="0" collapsed="false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</row>
    <row r="962" customFormat="false" ht="13.5" hidden="false" customHeight="true" outlineLevel="0" collapsed="false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</row>
    <row r="963" customFormat="false" ht="13.5" hidden="false" customHeight="true" outlineLevel="0" collapsed="false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</row>
    <row r="964" customFormat="false" ht="13.5" hidden="false" customHeight="true" outlineLevel="0" collapsed="false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</row>
    <row r="965" customFormat="false" ht="13.5" hidden="false" customHeight="true" outlineLevel="0" collapsed="false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</row>
    <row r="966" customFormat="false" ht="13.5" hidden="false" customHeight="true" outlineLevel="0" collapsed="false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</row>
    <row r="967" customFormat="false" ht="13.5" hidden="false" customHeight="true" outlineLevel="0" collapsed="false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</row>
    <row r="968" customFormat="false" ht="13.5" hidden="false" customHeight="true" outlineLevel="0" collapsed="false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</row>
    <row r="969" customFormat="false" ht="13.5" hidden="false" customHeight="true" outlineLevel="0" collapsed="false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</row>
    <row r="970" customFormat="false" ht="13.5" hidden="false" customHeight="true" outlineLevel="0" collapsed="false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</row>
    <row r="971" customFormat="false" ht="13.5" hidden="false" customHeight="true" outlineLevel="0" collapsed="false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</row>
    <row r="972" customFormat="false" ht="13.5" hidden="false" customHeight="true" outlineLevel="0" collapsed="false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</row>
    <row r="973" customFormat="false" ht="13.5" hidden="false" customHeight="true" outlineLevel="0" collapsed="false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</row>
    <row r="974" customFormat="false" ht="13.5" hidden="false" customHeight="true" outlineLevel="0" collapsed="false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</row>
    <row r="975" customFormat="false" ht="13.5" hidden="false" customHeight="true" outlineLevel="0" collapsed="false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</row>
    <row r="976" customFormat="false" ht="13.5" hidden="false" customHeight="true" outlineLevel="0" collapsed="false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</row>
    <row r="977" customFormat="false" ht="13.5" hidden="false" customHeight="true" outlineLevel="0" collapsed="false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</row>
    <row r="978" customFormat="false" ht="13.5" hidden="false" customHeight="true" outlineLevel="0" collapsed="false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</row>
    <row r="979" customFormat="false" ht="13.5" hidden="false" customHeight="true" outlineLevel="0" collapsed="false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</row>
    <row r="980" customFormat="false" ht="13.5" hidden="false" customHeight="true" outlineLevel="0" collapsed="false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</row>
    <row r="981" customFormat="false" ht="13.5" hidden="false" customHeight="true" outlineLevel="0" collapsed="false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</row>
    <row r="982" customFormat="false" ht="13.5" hidden="false" customHeight="true" outlineLevel="0" collapsed="false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</row>
    <row r="983" customFormat="false" ht="13.5" hidden="false" customHeight="true" outlineLevel="0" collapsed="false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</row>
    <row r="984" customFormat="false" ht="13.5" hidden="false" customHeight="true" outlineLevel="0" collapsed="false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</row>
    <row r="985" customFormat="false" ht="13.5" hidden="false" customHeight="true" outlineLevel="0" collapsed="false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</row>
    <row r="986" customFormat="false" ht="13.5" hidden="false" customHeight="true" outlineLevel="0" collapsed="false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</row>
    <row r="987" customFormat="false" ht="13.5" hidden="false" customHeight="true" outlineLevel="0" collapsed="false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</row>
    <row r="988" customFormat="false" ht="13.5" hidden="false" customHeight="true" outlineLevel="0" collapsed="false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</row>
    <row r="989" customFormat="false" ht="13.5" hidden="false" customHeight="true" outlineLevel="0" collapsed="false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</row>
    <row r="990" customFormat="false" ht="13.5" hidden="false" customHeight="true" outlineLevel="0" collapsed="false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</row>
    <row r="991" customFormat="false" ht="13.5" hidden="false" customHeight="true" outlineLevel="0" collapsed="false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</row>
    <row r="992" customFormat="false" ht="13.5" hidden="false" customHeight="true" outlineLevel="0" collapsed="false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</row>
    <row r="993" customFormat="false" ht="13.5" hidden="false" customHeight="true" outlineLevel="0" collapsed="false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</row>
    <row r="994" customFormat="false" ht="13.5" hidden="false" customHeight="true" outlineLevel="0" collapsed="false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</row>
    <row r="995" customFormat="false" ht="13.5" hidden="false" customHeight="true" outlineLevel="0" collapsed="false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</row>
    <row r="996" customFormat="false" ht="13.5" hidden="false" customHeight="true" outlineLevel="0" collapsed="false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</row>
    <row r="997" customFormat="false" ht="13.5" hidden="false" customHeight="true" outlineLevel="0" collapsed="false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</row>
    <row r="998" customFormat="false" ht="13.5" hidden="false" customHeight="true" outlineLevel="0" collapsed="false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</row>
    <row r="999" customFormat="false" ht="13.5" hidden="false" customHeight="true" outlineLevel="0" collapsed="false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</row>
    <row r="1000" customFormat="false" ht="13.5" hidden="false" customHeight="true" outlineLevel="0" collapsed="false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</row>
    <row r="1001" customFormat="false" ht="13.5" hidden="false" customHeight="true" outlineLevel="0" collapsed="false">
      <c r="A1001" s="26"/>
      <c r="B1001" s="26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</row>
    <row r="1002" customFormat="false" ht="13.5" hidden="false" customHeight="true" outlineLevel="0" collapsed="false">
      <c r="A1002" s="26"/>
      <c r="B1002" s="26"/>
      <c r="C1002" s="26"/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</row>
    <row r="1003" customFormat="false" ht="13.5" hidden="false" customHeight="true" outlineLevel="0" collapsed="false">
      <c r="A1003" s="26"/>
      <c r="B1003" s="26"/>
      <c r="C1003" s="26"/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</row>
    <row r="1004" customFormat="false" ht="13.5" hidden="false" customHeight="true" outlineLevel="0" collapsed="false">
      <c r="A1004" s="26"/>
      <c r="B1004" s="26"/>
      <c r="C1004" s="26"/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</row>
    <row r="1005" customFormat="false" ht="13.5" hidden="false" customHeight="true" outlineLevel="0" collapsed="false">
      <c r="A1005" s="26"/>
      <c r="B1005" s="26"/>
      <c r="C1005" s="26"/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</row>
    <row r="1006" customFormat="false" ht="13.5" hidden="false" customHeight="true" outlineLevel="0" collapsed="false">
      <c r="A1006" s="26"/>
      <c r="B1006" s="26"/>
      <c r="C1006" s="26"/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</row>
    <row r="1007" customFormat="false" ht="13.5" hidden="false" customHeight="true" outlineLevel="0" collapsed="false">
      <c r="A1007" s="26"/>
      <c r="B1007" s="26"/>
      <c r="C1007" s="26"/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</row>
    <row r="1008" customFormat="false" ht="13.5" hidden="false" customHeight="true" outlineLevel="0" collapsed="false">
      <c r="A1008" s="26"/>
      <c r="B1008" s="26"/>
      <c r="C1008" s="26"/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</row>
    <row r="1009" customFormat="false" ht="13.5" hidden="false" customHeight="true" outlineLevel="0" collapsed="false">
      <c r="A1009" s="26"/>
      <c r="B1009" s="26"/>
      <c r="C1009" s="26"/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</row>
    <row r="1010" customFormat="false" ht="13.5" hidden="false" customHeight="true" outlineLevel="0" collapsed="false">
      <c r="A1010" s="26"/>
      <c r="B1010" s="26"/>
      <c r="C1010" s="26"/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</row>
    <row r="1011" customFormat="false" ht="13.5" hidden="false" customHeight="true" outlineLevel="0" collapsed="false">
      <c r="A1011" s="26"/>
      <c r="B1011" s="26"/>
      <c r="C1011" s="26"/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</row>
    <row r="1012" customFormat="false" ht="13.5" hidden="false" customHeight="true" outlineLevel="0" collapsed="false">
      <c r="A1012" s="26"/>
      <c r="B1012" s="26"/>
      <c r="C1012" s="26"/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</row>
    <row r="1013" customFormat="false" ht="13.5" hidden="false" customHeight="true" outlineLevel="0" collapsed="false">
      <c r="A1013" s="26"/>
      <c r="B1013" s="26"/>
      <c r="C1013" s="26"/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</row>
    <row r="1014" customFormat="false" ht="13.5" hidden="false" customHeight="true" outlineLevel="0" collapsed="false">
      <c r="A1014" s="26"/>
      <c r="B1014" s="26"/>
      <c r="C1014" s="26"/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</row>
    <row r="1015" customFormat="false" ht="13.5" hidden="false" customHeight="true" outlineLevel="0" collapsed="false">
      <c r="A1015" s="26"/>
      <c r="B1015" s="26"/>
      <c r="C1015" s="26"/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</row>
    <row r="1016" customFormat="false" ht="13.5" hidden="false" customHeight="true" outlineLevel="0" collapsed="false">
      <c r="A1016" s="26"/>
      <c r="B1016" s="26"/>
      <c r="C1016" s="26"/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</row>
    <row r="1017" customFormat="false" ht="13.5" hidden="false" customHeight="true" outlineLevel="0" collapsed="false">
      <c r="A1017" s="26"/>
      <c r="B1017" s="26"/>
      <c r="C1017" s="26"/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</row>
    <row r="1018" customFormat="false" ht="13.5" hidden="false" customHeight="true" outlineLevel="0" collapsed="false">
      <c r="A1018" s="26"/>
      <c r="B1018" s="26"/>
      <c r="C1018" s="26"/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</row>
    <row r="1019" customFormat="false" ht="13.5" hidden="false" customHeight="true" outlineLevel="0" collapsed="false">
      <c r="A1019" s="26"/>
      <c r="B1019" s="26"/>
      <c r="C1019" s="26"/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</row>
    <row r="1020" customFormat="false" ht="13.5" hidden="false" customHeight="true" outlineLevel="0" collapsed="false">
      <c r="A1020" s="26"/>
      <c r="B1020" s="26"/>
      <c r="C1020" s="26"/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</row>
    <row r="1021" customFormat="false" ht="13.5" hidden="false" customHeight="true" outlineLevel="0" collapsed="false">
      <c r="A1021" s="26"/>
      <c r="B1021" s="26"/>
      <c r="C1021" s="26"/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</row>
    <row r="1022" customFormat="false" ht="13.5" hidden="false" customHeight="true" outlineLevel="0" collapsed="false">
      <c r="A1022" s="26"/>
      <c r="B1022" s="26"/>
      <c r="C1022" s="26"/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</row>
    <row r="1023" customFormat="false" ht="13.5" hidden="false" customHeight="true" outlineLevel="0" collapsed="false">
      <c r="A1023" s="26"/>
      <c r="B1023" s="26"/>
      <c r="C1023" s="26"/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</row>
    <row r="1024" customFormat="false" ht="13.5" hidden="false" customHeight="true" outlineLevel="0" collapsed="false">
      <c r="A1024" s="26"/>
      <c r="B1024" s="26"/>
      <c r="C1024" s="26"/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</row>
    <row r="1025" customFormat="false" ht="13.5" hidden="false" customHeight="true" outlineLevel="0" collapsed="false">
      <c r="A1025" s="26"/>
      <c r="B1025" s="26"/>
      <c r="C1025" s="26"/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</row>
    <row r="1026" customFormat="false" ht="13.5" hidden="false" customHeight="true" outlineLevel="0" collapsed="false">
      <c r="A1026" s="26"/>
      <c r="B1026" s="26"/>
      <c r="C1026" s="26"/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</row>
    <row r="1027" customFormat="false" ht="13.5" hidden="false" customHeight="true" outlineLevel="0" collapsed="false">
      <c r="A1027" s="26"/>
      <c r="B1027" s="26"/>
      <c r="C1027" s="26"/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</row>
    <row r="1028" customFormat="false" ht="13.5" hidden="false" customHeight="true" outlineLevel="0" collapsed="false">
      <c r="A1028" s="26"/>
      <c r="B1028" s="26"/>
      <c r="C1028" s="26"/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</row>
    <row r="1029" customFormat="false" ht="13.5" hidden="false" customHeight="true" outlineLevel="0" collapsed="false">
      <c r="A1029" s="26"/>
      <c r="B1029" s="26"/>
      <c r="C1029" s="26"/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</row>
    <row r="1030" customFormat="false" ht="13.5" hidden="false" customHeight="true" outlineLevel="0" collapsed="false">
      <c r="A1030" s="26"/>
      <c r="B1030" s="26"/>
      <c r="C1030" s="26"/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</row>
    <row r="1031" customFormat="false" ht="13.5" hidden="false" customHeight="true" outlineLevel="0" collapsed="false">
      <c r="A1031" s="26"/>
      <c r="B1031" s="26"/>
      <c r="C1031" s="26"/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</row>
    <row r="1032" customFormat="false" ht="13.5" hidden="false" customHeight="true" outlineLevel="0" collapsed="false">
      <c r="A1032" s="26"/>
      <c r="B1032" s="26"/>
      <c r="C1032" s="26"/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</row>
    <row r="1033" customFormat="false" ht="13.5" hidden="false" customHeight="true" outlineLevel="0" collapsed="false">
      <c r="A1033" s="26"/>
      <c r="B1033" s="26"/>
      <c r="C1033" s="26"/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</row>
    <row r="1034" customFormat="false" ht="13.5" hidden="false" customHeight="true" outlineLevel="0" collapsed="false">
      <c r="A1034" s="26"/>
      <c r="B1034" s="26"/>
      <c r="C1034" s="26"/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</row>
    <row r="1035" customFormat="false" ht="13.5" hidden="false" customHeight="true" outlineLevel="0" collapsed="false">
      <c r="A1035" s="26"/>
      <c r="B1035" s="26"/>
      <c r="C1035" s="26"/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</row>
    <row r="1036" customFormat="false" ht="13.5" hidden="false" customHeight="true" outlineLevel="0" collapsed="false">
      <c r="A1036" s="26"/>
      <c r="B1036" s="26"/>
      <c r="C1036" s="26"/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</row>
    <row r="1037" customFormat="false" ht="13.5" hidden="false" customHeight="true" outlineLevel="0" collapsed="false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</row>
    <row r="1038" customFormat="false" ht="13.5" hidden="false" customHeight="true" outlineLevel="0" collapsed="false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</row>
    <row r="1039" customFormat="false" ht="13.5" hidden="false" customHeight="true" outlineLevel="0" collapsed="false">
      <c r="A1039" s="26"/>
      <c r="B1039" s="26"/>
      <c r="C1039" s="26"/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</row>
    <row r="1040" customFormat="false" ht="13.5" hidden="false" customHeight="true" outlineLevel="0" collapsed="false">
      <c r="A1040" s="26"/>
      <c r="B1040" s="26"/>
      <c r="C1040" s="26"/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</row>
    <row r="1041" customFormat="false" ht="13.5" hidden="false" customHeight="true" outlineLevel="0" collapsed="false">
      <c r="A1041" s="26"/>
      <c r="B1041" s="26"/>
      <c r="C1041" s="26"/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</row>
    <row r="1042" customFormat="false" ht="13.5" hidden="false" customHeight="true" outlineLevel="0" collapsed="false">
      <c r="A1042" s="26"/>
      <c r="B1042" s="26"/>
      <c r="C1042" s="26"/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</row>
    <row r="1043" customFormat="false" ht="13.5" hidden="false" customHeight="true" outlineLevel="0" collapsed="false">
      <c r="A1043" s="26"/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</row>
    <row r="1044" customFormat="false" ht="13.5" hidden="false" customHeight="true" outlineLevel="0" collapsed="false">
      <c r="A1044" s="26"/>
      <c r="B1044" s="26"/>
      <c r="C1044" s="26"/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</row>
    <row r="1045" customFormat="false" ht="13.5" hidden="false" customHeight="true" outlineLevel="0" collapsed="false">
      <c r="A1045" s="26"/>
      <c r="B1045" s="26"/>
      <c r="C1045" s="26"/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</row>
    <row r="1046" customFormat="false" ht="13.5" hidden="false" customHeight="true" outlineLevel="0" collapsed="false">
      <c r="A1046" s="26"/>
      <c r="B1046" s="26"/>
      <c r="C1046" s="26"/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</row>
    <row r="1047" customFormat="false" ht="13.5" hidden="false" customHeight="true" outlineLevel="0" collapsed="false">
      <c r="A1047" s="26"/>
      <c r="B1047" s="26"/>
      <c r="C1047" s="26"/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</row>
    <row r="1048" customFormat="false" ht="13.5" hidden="false" customHeight="true" outlineLevel="0" collapsed="false">
      <c r="A1048" s="26"/>
      <c r="B1048" s="26"/>
      <c r="C1048" s="26"/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</row>
    <row r="1049" customFormat="false" ht="13.5" hidden="false" customHeight="true" outlineLevel="0" collapsed="false">
      <c r="A1049" s="26"/>
      <c r="B1049" s="26"/>
      <c r="C1049" s="26"/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</row>
    <row r="1050" customFormat="false" ht="13.5" hidden="false" customHeight="true" outlineLevel="0" collapsed="false">
      <c r="A1050" s="26"/>
      <c r="B1050" s="26"/>
      <c r="C1050" s="26"/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</row>
    <row r="1051" customFormat="false" ht="13.5" hidden="false" customHeight="true" outlineLevel="0" collapsed="false">
      <c r="A1051" s="26"/>
      <c r="B1051" s="26"/>
      <c r="C1051" s="26"/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</row>
    <row r="1052" customFormat="false" ht="13.5" hidden="false" customHeight="true" outlineLevel="0" collapsed="false">
      <c r="A1052" s="26"/>
      <c r="B1052" s="26"/>
      <c r="C1052" s="26"/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</row>
    <row r="1053" customFormat="false" ht="13.5" hidden="false" customHeight="true" outlineLevel="0" collapsed="false">
      <c r="A1053" s="26"/>
      <c r="B1053" s="26"/>
      <c r="C1053" s="26"/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</row>
    <row r="1054" customFormat="false" ht="13.5" hidden="false" customHeight="true" outlineLevel="0" collapsed="false">
      <c r="A1054" s="26"/>
      <c r="B1054" s="26"/>
      <c r="C1054" s="26"/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</row>
    <row r="1055" customFormat="false" ht="13.5" hidden="false" customHeight="true" outlineLevel="0" collapsed="false">
      <c r="A1055" s="26"/>
      <c r="B1055" s="26"/>
      <c r="C1055" s="26"/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</row>
    <row r="1056" customFormat="false" ht="13.5" hidden="false" customHeight="true" outlineLevel="0" collapsed="false">
      <c r="A1056" s="26"/>
      <c r="B1056" s="26"/>
      <c r="C1056" s="26"/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</row>
    <row r="1057" customFormat="false" ht="13.5" hidden="false" customHeight="true" outlineLevel="0" collapsed="false">
      <c r="A1057" s="26"/>
      <c r="B1057" s="26"/>
      <c r="C1057" s="26"/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</row>
    <row r="1058" customFormat="false" ht="13.5" hidden="false" customHeight="true" outlineLevel="0" collapsed="false">
      <c r="A1058" s="26"/>
      <c r="B1058" s="26"/>
      <c r="C1058" s="26"/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</row>
    <row r="1059" customFormat="false" ht="13.5" hidden="false" customHeight="true" outlineLevel="0" collapsed="false">
      <c r="A1059" s="26"/>
      <c r="B1059" s="26"/>
      <c r="C1059" s="26"/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</row>
    <row r="1060" customFormat="false" ht="13.5" hidden="false" customHeight="true" outlineLevel="0" collapsed="false">
      <c r="A1060" s="26"/>
      <c r="B1060" s="26"/>
      <c r="C1060" s="26"/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</row>
    <row r="1061" customFormat="false" ht="13.5" hidden="false" customHeight="true" outlineLevel="0" collapsed="false">
      <c r="A1061" s="26"/>
      <c r="B1061" s="26"/>
      <c r="C1061" s="26"/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</row>
    <row r="1062" customFormat="false" ht="13.5" hidden="false" customHeight="true" outlineLevel="0" collapsed="false">
      <c r="A1062" s="26"/>
      <c r="B1062" s="26"/>
      <c r="C1062" s="26"/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</row>
    <row r="1063" customFormat="false" ht="13.5" hidden="false" customHeight="true" outlineLevel="0" collapsed="false">
      <c r="A1063" s="26"/>
      <c r="B1063" s="26"/>
      <c r="C1063" s="26"/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</row>
    <row r="1064" customFormat="false" ht="13.5" hidden="false" customHeight="true" outlineLevel="0" collapsed="false">
      <c r="A1064" s="26"/>
      <c r="B1064" s="26"/>
      <c r="C1064" s="26"/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</row>
    <row r="1065" customFormat="false" ht="13.5" hidden="false" customHeight="true" outlineLevel="0" collapsed="false">
      <c r="A1065" s="26"/>
      <c r="B1065" s="26"/>
      <c r="C1065" s="26"/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</row>
    <row r="1066" customFormat="false" ht="13.5" hidden="false" customHeight="true" outlineLevel="0" collapsed="false">
      <c r="A1066" s="26"/>
      <c r="B1066" s="26"/>
      <c r="C1066" s="26"/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</row>
    <row r="1067" customFormat="false" ht="13.5" hidden="false" customHeight="true" outlineLevel="0" collapsed="false">
      <c r="A1067" s="26"/>
      <c r="B1067" s="26"/>
      <c r="C1067" s="26"/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</row>
    <row r="1068" customFormat="false" ht="13.5" hidden="false" customHeight="true" outlineLevel="0" collapsed="false">
      <c r="A1068" s="26"/>
      <c r="B1068" s="26"/>
      <c r="C1068" s="26"/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</row>
    <row r="1069" customFormat="false" ht="13.5" hidden="false" customHeight="true" outlineLevel="0" collapsed="false">
      <c r="A1069" s="26"/>
      <c r="B1069" s="26"/>
      <c r="C1069" s="26"/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</row>
    <row r="1070" customFormat="false" ht="13.5" hidden="false" customHeight="true" outlineLevel="0" collapsed="false">
      <c r="A1070" s="26"/>
      <c r="B1070" s="26"/>
      <c r="C1070" s="26"/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</row>
    <row r="1071" customFormat="false" ht="13.5" hidden="false" customHeight="true" outlineLevel="0" collapsed="false">
      <c r="A1071" s="26"/>
      <c r="B1071" s="26"/>
      <c r="C1071" s="26"/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</row>
    <row r="1072" customFormat="false" ht="13.5" hidden="false" customHeight="true" outlineLevel="0" collapsed="false">
      <c r="A1072" s="26"/>
      <c r="B1072" s="26"/>
      <c r="C1072" s="26"/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</row>
    <row r="1073" customFormat="false" ht="13.5" hidden="false" customHeight="true" outlineLevel="0" collapsed="false">
      <c r="A1073" s="26"/>
      <c r="B1073" s="26"/>
      <c r="C1073" s="26"/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</row>
    <row r="1074" customFormat="false" ht="13.5" hidden="false" customHeight="true" outlineLevel="0" collapsed="false">
      <c r="A1074" s="26"/>
      <c r="B1074" s="26"/>
      <c r="C1074" s="26"/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</row>
    <row r="1075" customFormat="false" ht="13.5" hidden="false" customHeight="true" outlineLevel="0" collapsed="false">
      <c r="A1075" s="26"/>
      <c r="B1075" s="26"/>
      <c r="C1075" s="26"/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</row>
    <row r="1076" customFormat="false" ht="13.5" hidden="false" customHeight="true" outlineLevel="0" collapsed="false">
      <c r="A1076" s="26"/>
      <c r="B1076" s="26"/>
      <c r="C1076" s="26"/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</row>
    <row r="1077" customFormat="false" ht="13.5" hidden="false" customHeight="true" outlineLevel="0" collapsed="false">
      <c r="A1077" s="26"/>
      <c r="B1077" s="26"/>
      <c r="C1077" s="26"/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</row>
    <row r="1078" customFormat="false" ht="13.5" hidden="false" customHeight="true" outlineLevel="0" collapsed="false">
      <c r="A1078" s="26"/>
      <c r="B1078" s="26"/>
      <c r="C1078" s="26"/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</row>
    <row r="1079" customFormat="false" ht="13.5" hidden="false" customHeight="true" outlineLevel="0" collapsed="false">
      <c r="A1079" s="26"/>
      <c r="B1079" s="26"/>
      <c r="C1079" s="26"/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</row>
    <row r="1080" customFormat="false" ht="13.5" hidden="false" customHeight="true" outlineLevel="0" collapsed="false">
      <c r="A1080" s="26"/>
      <c r="B1080" s="26"/>
      <c r="C1080" s="26"/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</row>
    <row r="1081" customFormat="false" ht="13.5" hidden="false" customHeight="true" outlineLevel="0" collapsed="false">
      <c r="A1081" s="26"/>
      <c r="B1081" s="26"/>
      <c r="C1081" s="26"/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</row>
    <row r="1082" customFormat="false" ht="13.5" hidden="false" customHeight="true" outlineLevel="0" collapsed="false">
      <c r="A1082" s="26"/>
      <c r="B1082" s="26"/>
      <c r="C1082" s="26"/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</row>
    <row r="1083" customFormat="false" ht="13.5" hidden="false" customHeight="true" outlineLevel="0" collapsed="false">
      <c r="A1083" s="26"/>
      <c r="B1083" s="26"/>
      <c r="C1083" s="26"/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</row>
    <row r="1084" customFormat="false" ht="13.5" hidden="false" customHeight="true" outlineLevel="0" collapsed="false">
      <c r="A1084" s="26"/>
      <c r="B1084" s="26"/>
      <c r="C1084" s="26"/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</row>
    <row r="1085" customFormat="false" ht="13.5" hidden="false" customHeight="true" outlineLevel="0" collapsed="false">
      <c r="A1085" s="26"/>
      <c r="B1085" s="26"/>
      <c r="C1085" s="26"/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</row>
    <row r="1086" customFormat="false" ht="13.5" hidden="false" customHeight="true" outlineLevel="0" collapsed="false">
      <c r="A1086" s="26"/>
      <c r="B1086" s="26"/>
      <c r="C1086" s="26"/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</row>
    <row r="1087" customFormat="false" ht="13.5" hidden="false" customHeight="true" outlineLevel="0" collapsed="false">
      <c r="A1087" s="26"/>
      <c r="B1087" s="26"/>
      <c r="C1087" s="26"/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</row>
    <row r="1088" customFormat="false" ht="13.5" hidden="false" customHeight="true" outlineLevel="0" collapsed="false">
      <c r="A1088" s="26"/>
      <c r="B1088" s="26"/>
      <c r="C1088" s="26"/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</row>
    <row r="1089" customFormat="false" ht="13.5" hidden="false" customHeight="true" outlineLevel="0" collapsed="false">
      <c r="A1089" s="26"/>
      <c r="B1089" s="26"/>
      <c r="C1089" s="26"/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</row>
    <row r="1090" customFormat="false" ht="13.5" hidden="false" customHeight="true" outlineLevel="0" collapsed="false">
      <c r="A1090" s="26"/>
      <c r="B1090" s="26"/>
      <c r="C1090" s="26"/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</row>
    <row r="1091" customFormat="false" ht="13.5" hidden="false" customHeight="true" outlineLevel="0" collapsed="false">
      <c r="A1091" s="26"/>
      <c r="B1091" s="26"/>
      <c r="C1091" s="26"/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</row>
    <row r="1092" customFormat="false" ht="13.5" hidden="false" customHeight="true" outlineLevel="0" collapsed="false">
      <c r="A1092" s="26"/>
      <c r="B1092" s="26"/>
      <c r="C1092" s="26"/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</row>
    <row r="1093" customFormat="false" ht="13.5" hidden="false" customHeight="true" outlineLevel="0" collapsed="false">
      <c r="A1093" s="26"/>
      <c r="B1093" s="26"/>
      <c r="C1093" s="26"/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</row>
    <row r="1094" customFormat="false" ht="13.5" hidden="false" customHeight="true" outlineLevel="0" collapsed="false">
      <c r="A1094" s="26"/>
      <c r="B1094" s="26"/>
      <c r="C1094" s="26"/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</row>
    <row r="1095" customFormat="false" ht="13.5" hidden="false" customHeight="true" outlineLevel="0" collapsed="false">
      <c r="A1095" s="26"/>
      <c r="B1095" s="26"/>
      <c r="C1095" s="26"/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</row>
    <row r="1096" customFormat="false" ht="13.5" hidden="false" customHeight="true" outlineLevel="0" collapsed="false">
      <c r="A1096" s="26"/>
      <c r="B1096" s="26"/>
      <c r="C1096" s="26"/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</row>
    <row r="1097" customFormat="false" ht="13.5" hidden="false" customHeight="true" outlineLevel="0" collapsed="false">
      <c r="A1097" s="26"/>
      <c r="B1097" s="26"/>
      <c r="C1097" s="26"/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</row>
    <row r="1098" customFormat="false" ht="13.5" hidden="false" customHeight="true" outlineLevel="0" collapsed="false">
      <c r="A1098" s="26"/>
      <c r="B1098" s="26"/>
      <c r="C1098" s="26"/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</row>
    <row r="1099" customFormat="false" ht="13.5" hidden="false" customHeight="true" outlineLevel="0" collapsed="false">
      <c r="A1099" s="26"/>
      <c r="B1099" s="26"/>
      <c r="C1099" s="26"/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</row>
    <row r="1100" customFormat="false" ht="13.5" hidden="false" customHeight="true" outlineLevel="0" collapsed="false">
      <c r="A1100" s="26"/>
      <c r="B1100" s="26"/>
      <c r="C1100" s="26"/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</row>
    <row r="1101" customFormat="false" ht="13.5" hidden="false" customHeight="true" outlineLevel="0" collapsed="false">
      <c r="A1101" s="26"/>
      <c r="B1101" s="26"/>
      <c r="C1101" s="26"/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</row>
    <row r="1102" customFormat="false" ht="13.5" hidden="false" customHeight="true" outlineLevel="0" collapsed="false">
      <c r="A1102" s="26"/>
      <c r="B1102" s="26"/>
      <c r="C1102" s="26"/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</row>
    <row r="1103" customFormat="false" ht="13.5" hidden="false" customHeight="true" outlineLevel="0" collapsed="false">
      <c r="A1103" s="26"/>
      <c r="B1103" s="26"/>
      <c r="C1103" s="26"/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</row>
    <row r="1104" customFormat="false" ht="13.5" hidden="false" customHeight="true" outlineLevel="0" collapsed="false">
      <c r="A1104" s="26"/>
      <c r="B1104" s="26"/>
      <c r="C1104" s="26"/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</row>
    <row r="1105" customFormat="false" ht="13.5" hidden="false" customHeight="true" outlineLevel="0" collapsed="false">
      <c r="A1105" s="26"/>
      <c r="B1105" s="26"/>
      <c r="C1105" s="26"/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</row>
    <row r="1106" customFormat="false" ht="13.5" hidden="false" customHeight="true" outlineLevel="0" collapsed="false">
      <c r="A1106" s="26"/>
      <c r="B1106" s="26"/>
      <c r="C1106" s="26"/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</row>
    <row r="1107" customFormat="false" ht="13.5" hidden="false" customHeight="true" outlineLevel="0" collapsed="false">
      <c r="A1107" s="26"/>
      <c r="B1107" s="26"/>
      <c r="C1107" s="26"/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</row>
    <row r="1108" customFormat="false" ht="13.5" hidden="false" customHeight="true" outlineLevel="0" collapsed="false">
      <c r="A1108" s="26"/>
      <c r="B1108" s="26"/>
      <c r="C1108" s="26"/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</row>
    <row r="1109" customFormat="false" ht="13.5" hidden="false" customHeight="true" outlineLevel="0" collapsed="false">
      <c r="A1109" s="26"/>
      <c r="B1109" s="26"/>
      <c r="C1109" s="26"/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</row>
    <row r="1110" customFormat="false" ht="13.5" hidden="false" customHeight="true" outlineLevel="0" collapsed="false">
      <c r="A1110" s="26"/>
      <c r="B1110" s="26"/>
      <c r="C1110" s="26"/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</row>
    <row r="1111" customFormat="false" ht="13.5" hidden="false" customHeight="true" outlineLevel="0" collapsed="false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</row>
    <row r="1112" customFormat="false" ht="13.5" hidden="false" customHeight="true" outlineLevel="0" collapsed="false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</row>
    <row r="1113" customFormat="false" ht="13.5" hidden="false" customHeight="true" outlineLevel="0" collapsed="false">
      <c r="A1113" s="26"/>
      <c r="B1113" s="26"/>
      <c r="C1113" s="26"/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</row>
    <row r="1114" customFormat="false" ht="13.5" hidden="false" customHeight="true" outlineLevel="0" collapsed="false">
      <c r="A1114" s="26"/>
      <c r="B1114" s="26"/>
      <c r="C1114" s="26"/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</row>
    <row r="1115" customFormat="false" ht="13.5" hidden="false" customHeight="true" outlineLevel="0" collapsed="false">
      <c r="A1115" s="26"/>
      <c r="B1115" s="26"/>
      <c r="C1115" s="26"/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</row>
    <row r="1116" customFormat="false" ht="13.5" hidden="false" customHeight="true" outlineLevel="0" collapsed="false">
      <c r="A1116" s="26"/>
      <c r="B1116" s="26"/>
      <c r="C1116" s="26"/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</row>
    <row r="1117" customFormat="false" ht="13.5" hidden="false" customHeight="true" outlineLevel="0" collapsed="false">
      <c r="A1117" s="26"/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</row>
    <row r="1118" customFormat="false" ht="13.5" hidden="false" customHeight="true" outlineLevel="0" collapsed="false">
      <c r="A1118" s="26"/>
      <c r="B1118" s="26"/>
      <c r="C1118" s="26"/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</row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B5" activeCellId="0" sqref="B5"/>
    </sheetView>
  </sheetViews>
  <sheetFormatPr defaultColWidth="14.41796875" defaultRowHeight="15" zeroHeight="false" outlineLevelRow="0" outlineLevelCol="0"/>
  <cols>
    <col collapsed="false" customWidth="true" hidden="false" outlineLevel="0" max="1" min="1" style="0" width="10.43"/>
    <col collapsed="false" customWidth="true" hidden="false" outlineLevel="0" max="2" min="2" style="0" width="11.44"/>
    <col collapsed="false" customWidth="true" hidden="false" outlineLevel="0" max="3" min="3" style="0" width="9.13"/>
    <col collapsed="false" customWidth="true" hidden="false" outlineLevel="0" max="5" min="4" style="0" width="9.43"/>
    <col collapsed="false" customWidth="true" hidden="false" outlineLevel="0" max="6" min="6" style="0" width="15.43"/>
    <col collapsed="false" customWidth="true" hidden="false" outlineLevel="0" max="7" min="7" style="0" width="15.71"/>
    <col collapsed="false" customWidth="true" hidden="false" outlineLevel="0" max="8" min="8" style="0" width="15.29"/>
    <col collapsed="false" customWidth="true" hidden="false" outlineLevel="0" max="9" min="9" style="0" width="8.86"/>
    <col collapsed="false" customWidth="true" hidden="false" outlineLevel="0" max="10" min="10" style="0" width="11.3"/>
    <col collapsed="false" customWidth="true" hidden="false" outlineLevel="0" max="11" min="11" style="0" width="12.29"/>
    <col collapsed="false" customWidth="true" hidden="false" outlineLevel="0" max="12" min="12" style="0" width="3.71"/>
    <col collapsed="false" customWidth="true" hidden="false" outlineLevel="0" max="13" min="13" style="0" width="9.43"/>
    <col collapsed="false" customWidth="true" hidden="false" outlineLevel="0" max="16" min="14" style="0" width="8.86"/>
    <col collapsed="false" customWidth="true" hidden="false" outlineLevel="0" max="17" min="17" style="0" width="13.87"/>
    <col collapsed="false" customWidth="true" hidden="false" outlineLevel="0" max="18" min="18" style="0" width="8.86"/>
    <col collapsed="false" customWidth="true" hidden="false" outlineLevel="0" max="19" min="19" style="0" width="12.44"/>
    <col collapsed="false" customWidth="true" hidden="false" outlineLevel="0" max="26" min="20" style="0" width="8.86"/>
  </cols>
  <sheetData>
    <row r="1" customFormat="false" ht="12.75" hidden="false" customHeight="true" outlineLevel="0" collapsed="false">
      <c r="A1" s="32" t="s">
        <v>15</v>
      </c>
      <c r="B1" s="33"/>
      <c r="C1" s="26"/>
      <c r="D1" s="26"/>
      <c r="E1" s="26"/>
      <c r="F1" s="26"/>
      <c r="G1" s="26"/>
      <c r="H1" s="26"/>
      <c r="I1" s="26"/>
      <c r="J1" s="34" t="s">
        <v>16</v>
      </c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customFormat="false" ht="12.75" hidden="false" customHeight="true" outlineLevel="0" collapsed="false">
      <c r="A2" s="32"/>
      <c r="B2" s="33"/>
      <c r="C2" s="26"/>
      <c r="D2" s="26"/>
      <c r="E2" s="26"/>
      <c r="F2" s="26"/>
      <c r="G2" s="35"/>
      <c r="H2" s="26"/>
      <c r="I2" s="26"/>
      <c r="J2" s="34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customFormat="false" ht="12.75" hidden="false" customHeight="true" outlineLevel="0" collapsed="false">
      <c r="A3" s="26"/>
      <c r="B3" s="33"/>
      <c r="C3" s="35" t="s">
        <v>17</v>
      </c>
      <c r="D3" s="35" t="s">
        <v>18</v>
      </c>
      <c r="E3" s="36" t="s">
        <v>19</v>
      </c>
      <c r="F3" s="35" t="s">
        <v>20</v>
      </c>
      <c r="G3" s="35" t="s">
        <v>21</v>
      </c>
      <c r="H3" s="26" t="s">
        <v>22</v>
      </c>
      <c r="I3" s="26"/>
      <c r="J3" s="35" t="s">
        <v>23</v>
      </c>
      <c r="K3" s="35" t="s">
        <v>24</v>
      </c>
      <c r="L3" s="35"/>
      <c r="M3" s="35" t="s">
        <v>25</v>
      </c>
      <c r="N3" s="35" t="s">
        <v>26</v>
      </c>
      <c r="O3" s="35" t="s">
        <v>27</v>
      </c>
      <c r="P3" s="26"/>
      <c r="Q3" s="35" t="s">
        <v>28</v>
      </c>
      <c r="R3" s="26"/>
      <c r="S3" s="26"/>
      <c r="T3" s="26"/>
      <c r="U3" s="26"/>
      <c r="V3" s="26"/>
      <c r="W3" s="26"/>
      <c r="X3" s="26"/>
      <c r="Y3" s="26"/>
      <c r="Z3" s="26"/>
    </row>
    <row r="4" customFormat="false" ht="12.75" hidden="false" customHeight="true" outlineLevel="0" collapsed="false">
      <c r="B4" s="33" t="s">
        <v>29</v>
      </c>
      <c r="C4" s="35" t="s">
        <v>30</v>
      </c>
      <c r="D4" s="35" t="s">
        <v>31</v>
      </c>
      <c r="E4" s="35"/>
      <c r="F4" s="35" t="s">
        <v>32</v>
      </c>
      <c r="G4" s="35" t="s">
        <v>33</v>
      </c>
      <c r="K4" s="35" t="s">
        <v>19</v>
      </c>
      <c r="L4" s="35"/>
      <c r="M4" s="35" t="s">
        <v>34</v>
      </c>
      <c r="N4" s="35" t="s">
        <v>35</v>
      </c>
      <c r="O4" s="35"/>
    </row>
    <row r="5" customFormat="false" ht="12.75" hidden="false" customHeight="true" outlineLevel="0" collapsed="false">
      <c r="A5" s="37"/>
      <c r="B5" s="33"/>
      <c r="C5" s="35"/>
      <c r="D5" s="26"/>
      <c r="E5" s="26"/>
      <c r="F5" s="26"/>
      <c r="G5" s="38"/>
      <c r="H5" s="26"/>
      <c r="I5" s="26"/>
      <c r="J5" s="39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customFormat="false" ht="12.75" hidden="false" customHeight="true" outlineLevel="0" collapsed="false">
      <c r="A6" s="37" t="n">
        <v>41789</v>
      </c>
      <c r="B6" s="33" t="n">
        <v>38538.9325</v>
      </c>
      <c r="C6" s="40" t="n">
        <v>0</v>
      </c>
      <c r="D6" s="41" t="n">
        <v>195.2174</v>
      </c>
      <c r="E6" s="41"/>
      <c r="F6" s="39"/>
      <c r="G6" s="39"/>
      <c r="H6" s="42"/>
      <c r="J6" s="41" t="n">
        <v>116.694</v>
      </c>
      <c r="K6" s="39"/>
      <c r="L6" s="39"/>
      <c r="N6" s="43" t="n">
        <v>100</v>
      </c>
      <c r="O6" s="43" t="n">
        <v>100</v>
      </c>
    </row>
    <row r="7" customFormat="false" ht="12.75" hidden="false" customHeight="true" outlineLevel="0" collapsed="false">
      <c r="A7" s="37" t="n">
        <v>41790</v>
      </c>
      <c r="B7" s="33" t="n">
        <v>38538.9325</v>
      </c>
      <c r="C7" s="40" t="e">
        <f aca="false">#REF!*100</f>
        <v>#REF!</v>
      </c>
      <c r="D7" s="41" t="n">
        <v>195.2158</v>
      </c>
      <c r="E7" s="39" t="n">
        <f aca="false">(D7-D6)/D6*100</f>
        <v>-0.000819599072621739</v>
      </c>
      <c r="F7" s="39" t="n">
        <f aca="false">B7*D7</f>
        <v>7523408.5391335</v>
      </c>
      <c r="G7" s="39" t="n">
        <f aca="false">(A7-A6)/36500*F7</f>
        <v>206.120781894068</v>
      </c>
      <c r="H7" s="42" t="e">
        <f aca="false">B7*C7</f>
        <v>#REF!</v>
      </c>
      <c r="J7" s="41" t="n">
        <v>116.694</v>
      </c>
      <c r="K7" s="39" t="n">
        <f aca="false">(J7-J6)/J6*100</f>
        <v>0</v>
      </c>
      <c r="L7" s="39"/>
      <c r="M7" s="43" t="n">
        <f aca="false">(((1+E7/100)/(1+K7/100))-1)*100</f>
        <v>-0.000819599072621191</v>
      </c>
      <c r="N7" s="43" t="n">
        <f aca="false">(((1+N6/100)*(1+M7/100))-1)*100</f>
        <v>99.9983608018548</v>
      </c>
      <c r="O7" s="26" t="n">
        <f aca="false">IF(N7&lt;O6,O6,N7)</f>
        <v>100</v>
      </c>
      <c r="Q7" s="39" t="e">
        <f aca="false">G7+H7</f>
        <v>#REF!</v>
      </c>
    </row>
    <row r="8" customFormat="false" ht="12.75" hidden="false" customHeight="true" outlineLevel="0" collapsed="false">
      <c r="A8" s="37" t="n">
        <v>41792</v>
      </c>
      <c r="B8" s="33" t="n">
        <v>38538.9325</v>
      </c>
      <c r="C8" s="40" t="e">
        <f aca="false">#REF!*100</f>
        <v>#REF!</v>
      </c>
      <c r="D8" s="41" t="n">
        <v>196.0622</v>
      </c>
      <c r="E8" s="39" t="n">
        <f aca="false">(D8-D7)/D7*100</f>
        <v>0.433571462965594</v>
      </c>
      <c r="F8" s="39" t="n">
        <f aca="false">B8*D8</f>
        <v>7556027.8916015</v>
      </c>
      <c r="G8" s="39" t="n">
        <f aca="false">(A8-A7)/36500*F8</f>
        <v>414.028925567206</v>
      </c>
      <c r="H8" s="42" t="e">
        <f aca="false">B8*C8</f>
        <v>#REF!</v>
      </c>
      <c r="J8" s="41" t="n">
        <v>116.405</v>
      </c>
      <c r="K8" s="39" t="n">
        <f aca="false">(J8-J7)/J7*100</f>
        <v>-0.247656263389721</v>
      </c>
      <c r="L8" s="39"/>
      <c r="M8" s="26" t="n">
        <f aca="false">(((1+E8/100)/(1+K8/100))-1)*100</f>
        <v>0.682919018077444</v>
      </c>
      <c r="N8" s="26" t="n">
        <f aca="false">(((1+N7/100)*(1+M8/100))-1)*100</f>
        <v>101.364187643614</v>
      </c>
      <c r="O8" s="26" t="n">
        <f aca="false">IF(N8&lt;O7,O7,N8)</f>
        <v>101.364187643614</v>
      </c>
      <c r="Q8" s="39" t="e">
        <f aca="false">G8+H8</f>
        <v>#REF!</v>
      </c>
      <c r="T8" s="26"/>
    </row>
    <row r="9" customFormat="false" ht="12.75" hidden="false" customHeight="true" outlineLevel="0" collapsed="false">
      <c r="A9" s="37" t="n">
        <v>41793</v>
      </c>
      <c r="B9" s="33" t="n">
        <v>38538.9325</v>
      </c>
      <c r="C9" s="40" t="e">
        <f aca="false">#REF!*100</f>
        <v>#REF!</v>
      </c>
      <c r="D9" s="41" t="n">
        <v>195.3553</v>
      </c>
      <c r="E9" s="39" t="n">
        <f aca="false">(D9-D8)/D8*100</f>
        <v>-0.360548846233486</v>
      </c>
      <c r="F9" s="39" t="n">
        <f aca="false">B9*D9</f>
        <v>7528784.72021725</v>
      </c>
      <c r="G9" s="39" t="n">
        <f aca="false">(A9-A8)/36500*F9</f>
        <v>206.2680745265</v>
      </c>
      <c r="H9" s="42" t="e">
        <f aca="false">B9*C9</f>
        <v>#REF!</v>
      </c>
      <c r="J9" s="41" t="n">
        <v>115.532</v>
      </c>
      <c r="K9" s="39" t="n">
        <f aca="false">(J9-J8)/J8*100</f>
        <v>-0.749967784888969</v>
      </c>
      <c r="L9" s="39"/>
      <c r="M9" s="26" t="n">
        <f aca="false">(((1+E9/100)/(1+K9/100))-1)*100</f>
        <v>0.392361523683404</v>
      </c>
      <c r="N9" s="26" t="n">
        <f aca="false">(((1+N8/100)*(1+M9/100))-1)*100</f>
        <v>102.154263238405</v>
      </c>
      <c r="O9" s="26" t="n">
        <f aca="false">IF(N9&lt;O8,O8,N9)</f>
        <v>102.154263238405</v>
      </c>
      <c r="Q9" s="39" t="e">
        <f aca="false">G9+H9</f>
        <v>#REF!</v>
      </c>
      <c r="T9" s="26"/>
    </row>
    <row r="10" customFormat="false" ht="12.75" hidden="false" customHeight="true" outlineLevel="0" collapsed="false">
      <c r="A10" s="37" t="n">
        <v>41794</v>
      </c>
      <c r="B10" s="33" t="n">
        <v>38538.9325</v>
      </c>
      <c r="C10" s="40" t="e">
        <f aca="false">#REF!*100</f>
        <v>#REF!</v>
      </c>
      <c r="D10" s="41" t="n">
        <v>195.3108</v>
      </c>
      <c r="E10" s="39" t="n">
        <f aca="false">(D10-D9)/D9*100</f>
        <v>-0.022779008299237</v>
      </c>
      <c r="F10" s="39" t="n">
        <f aca="false">B10*D10</f>
        <v>7527069.737721</v>
      </c>
      <c r="G10" s="39" t="n">
        <f aca="false">(A10-A9)/36500*F10</f>
        <v>206.221088704685</v>
      </c>
      <c r="H10" s="42" t="e">
        <f aca="false">B10*C10</f>
        <v>#REF!</v>
      </c>
      <c r="J10" s="41" t="n">
        <v>116.118</v>
      </c>
      <c r="K10" s="39" t="n">
        <f aca="false">(J10-J9)/J9*100</f>
        <v>0.507218779212684</v>
      </c>
      <c r="L10" s="39"/>
      <c r="M10" s="26" t="n">
        <f aca="false">(((1+E10/100)/(1+K10/100))-1)*100</f>
        <v>-0.527323105692723</v>
      </c>
      <c r="N10" s="26" t="n">
        <f aca="false">(((1+N9/100)*(1+M10/100))-1)*100</f>
        <v>101.088257099206</v>
      </c>
      <c r="O10" s="26" t="n">
        <f aca="false">IF(N10&lt;O9,O9,N10)</f>
        <v>102.154263238405</v>
      </c>
      <c r="Q10" s="39" t="e">
        <f aca="false">G10+H10</f>
        <v>#REF!</v>
      </c>
      <c r="T10" s="26"/>
    </row>
    <row r="11" customFormat="false" ht="12.75" hidden="false" customHeight="true" outlineLevel="0" collapsed="false">
      <c r="A11" s="37" t="n">
        <v>41795</v>
      </c>
      <c r="B11" s="33" t="n">
        <v>38538.9325</v>
      </c>
      <c r="C11" s="40" t="e">
        <f aca="false">#REF!*100</f>
        <v>#REF!</v>
      </c>
      <c r="D11" s="41" t="n">
        <v>195.9947</v>
      </c>
      <c r="E11" s="39" t="n">
        <f aca="false">(D11-D10)/D10*100</f>
        <v>0.350159847791312</v>
      </c>
      <c r="F11" s="39" t="n">
        <f aca="false">B11*D11</f>
        <v>7553426.51365775</v>
      </c>
      <c r="G11" s="39" t="n">
        <f aca="false">(A11-A10)/36500*F11</f>
        <v>206.943192155007</v>
      </c>
      <c r="H11" s="42" t="e">
        <f aca="false">B11*C11</f>
        <v>#REF!</v>
      </c>
      <c r="J11" s="41" t="n">
        <v>117.018</v>
      </c>
      <c r="K11" s="39" t="n">
        <f aca="false">(J11-J10)/J10*100</f>
        <v>0.775073631995044</v>
      </c>
      <c r="L11" s="39"/>
      <c r="M11" s="26" t="n">
        <f aca="false">(((1+E11/100)/(1+K11/100))-1)*100</f>
        <v>-0.421645719412134</v>
      </c>
      <c r="N11" s="26" t="n">
        <f aca="false">(((1+N10/100)*(1+M11/100))-1)*100</f>
        <v>100.240377070907</v>
      </c>
      <c r="O11" s="26" t="n">
        <f aca="false">IF(N11&lt;O10,O10,N11)</f>
        <v>102.154263238405</v>
      </c>
      <c r="Q11" s="39" t="e">
        <f aca="false">G11+H11</f>
        <v>#REF!</v>
      </c>
      <c r="T11" s="26"/>
    </row>
    <row r="12" customFormat="false" ht="12.75" hidden="false" customHeight="true" outlineLevel="0" collapsed="false">
      <c r="A12" s="37" t="n">
        <v>41796</v>
      </c>
      <c r="B12" s="33" t="n">
        <v>38538.9325</v>
      </c>
      <c r="C12" s="40" t="e">
        <f aca="false">#REF!*100</f>
        <v>#REF!</v>
      </c>
      <c r="D12" s="41" t="n">
        <v>197.0219</v>
      </c>
      <c r="E12" s="39" t="n">
        <f aca="false">(D12-D11)/D11*100</f>
        <v>0.524095804631448</v>
      </c>
      <c r="F12" s="39" t="n">
        <f aca="false">B12*D12</f>
        <v>7593013.70512175</v>
      </c>
      <c r="G12" s="39" t="n">
        <f aca="false">(A12-A11)/36500*F12</f>
        <v>208.027772743062</v>
      </c>
      <c r="H12" s="42" t="e">
        <f aca="false">B12*C12</f>
        <v>#REF!</v>
      </c>
      <c r="J12" s="41" t="n">
        <v>117.026</v>
      </c>
      <c r="K12" s="39" t="n">
        <f aca="false">(J12-J11)/J11*100</f>
        <v>0.00683655505990153</v>
      </c>
      <c r="L12" s="39"/>
      <c r="M12" s="26" t="n">
        <f aca="false">(((1+E12/100)/(1+K12/100))-1)*100</f>
        <v>0.517223889275553</v>
      </c>
      <c r="N12" s="26" t="n">
        <f aca="false">(((1+N11/100)*(1+M12/100))-1)*100</f>
        <v>101.276068137093</v>
      </c>
      <c r="O12" s="26" t="n">
        <f aca="false">IF(N12&lt;O11,O11,N12)</f>
        <v>102.154263238405</v>
      </c>
      <c r="Q12" s="39" t="e">
        <f aca="false">G12+H12</f>
        <v>#REF!</v>
      </c>
      <c r="T12" s="26"/>
    </row>
    <row r="13" customFormat="false" ht="12.75" hidden="false" customHeight="true" outlineLevel="0" collapsed="false">
      <c r="A13" s="37" t="n">
        <v>41799</v>
      </c>
      <c r="B13" s="33" t="n">
        <v>38538.9325</v>
      </c>
      <c r="C13" s="40" t="e">
        <f aca="false">#REF!*100</f>
        <v>#REF!</v>
      </c>
      <c r="D13" s="41" t="n">
        <v>197.9554</v>
      </c>
      <c r="E13" s="39" t="n">
        <f aca="false">(D13-D12)/D12*100</f>
        <v>0.47380519627514</v>
      </c>
      <c r="F13" s="39" t="n">
        <f aca="false">B13*D13</f>
        <v>7628989.7986105</v>
      </c>
      <c r="G13" s="39" t="n">
        <f aca="false">(A13-A12)/36500*F13</f>
        <v>627.040257420041</v>
      </c>
      <c r="H13" s="42" t="e">
        <f aca="false">B13*C13</f>
        <v>#REF!</v>
      </c>
      <c r="J13" s="41" t="n">
        <v>117.954</v>
      </c>
      <c r="K13" s="39" t="n">
        <f aca="false">(J13-J12)/J12*100</f>
        <v>0.79298617401261</v>
      </c>
      <c r="L13" s="39"/>
      <c r="M13" s="26" t="n">
        <f aca="false">(((1+E13/100)/(1+K13/100))-1)*100</f>
        <v>-0.316669829770122</v>
      </c>
      <c r="N13" s="26" t="n">
        <f aca="false">(((1+N12/100)*(1+M13/100))-1)*100</f>
        <v>100.638687554755</v>
      </c>
      <c r="O13" s="26" t="n">
        <f aca="false">IF(N13&lt;O12,O12,N13)</f>
        <v>102.154263238405</v>
      </c>
      <c r="Q13" s="39" t="e">
        <f aca="false">G13+H13</f>
        <v>#REF!</v>
      </c>
      <c r="T13" s="26"/>
    </row>
    <row r="14" customFormat="false" ht="12.75" hidden="false" customHeight="true" outlineLevel="0" collapsed="false">
      <c r="A14" s="37" t="n">
        <v>41800</v>
      </c>
      <c r="B14" s="33" t="n">
        <v>38538.9325</v>
      </c>
      <c r="C14" s="40" t="e">
        <f aca="false">#REF!*100</f>
        <v>#REF!</v>
      </c>
      <c r="D14" s="41" t="n">
        <v>199.2971</v>
      </c>
      <c r="E14" s="39" t="n">
        <f aca="false">(D14-D13)/D13*100</f>
        <v>0.67777893404272</v>
      </c>
      <c r="F14" s="39" t="n">
        <f aca="false">B14*D14</f>
        <v>7680697.48434575</v>
      </c>
      <c r="G14" s="39" t="n">
        <f aca="false">(A14-A13)/36500*F14</f>
        <v>210.430068064267</v>
      </c>
      <c r="H14" s="42" t="e">
        <f aca="false">B14*C14</f>
        <v>#REF!</v>
      </c>
      <c r="J14" s="41" t="n">
        <v>117.384</v>
      </c>
      <c r="K14" s="39" t="n">
        <f aca="false">(J14-J13)/J13*100</f>
        <v>-0.48323922885192</v>
      </c>
      <c r="L14" s="39"/>
      <c r="M14" s="26" t="n">
        <f aca="false">(((1+E14/100)/(1+K14/100))-1)*100</f>
        <v>1.16665590187823</v>
      </c>
      <c r="N14" s="26" t="n">
        <f aca="false">(((1+N13/100)*(1+M14/100))-1)*100</f>
        <v>102.979450644564</v>
      </c>
      <c r="O14" s="26" t="n">
        <f aca="false">IF(N14&lt;O13,O13,N14)</f>
        <v>102.979450644564</v>
      </c>
      <c r="Q14" s="39" t="e">
        <f aca="false">G14+H14</f>
        <v>#REF!</v>
      </c>
      <c r="T14" s="26"/>
    </row>
    <row r="15" customFormat="false" ht="12.75" hidden="false" customHeight="true" outlineLevel="0" collapsed="false">
      <c r="A15" s="37" t="n">
        <v>41801</v>
      </c>
      <c r="B15" s="33" t="n">
        <v>38538.9325</v>
      </c>
      <c r="C15" s="40" t="e">
        <f aca="false">#REF!*100</f>
        <v>#REF!</v>
      </c>
      <c r="D15" s="41" t="n">
        <v>200.1285</v>
      </c>
      <c r="E15" s="39" t="n">
        <f aca="false">(D15-D14)/D14*100</f>
        <v>0.417166130365169</v>
      </c>
      <c r="F15" s="39" t="n">
        <f aca="false">B15*D15</f>
        <v>7712738.75282625</v>
      </c>
      <c r="G15" s="39" t="n">
        <f aca="false">(A15-A14)/36500*F15</f>
        <v>211.307911036336</v>
      </c>
      <c r="H15" s="42" t="e">
        <f aca="false">B15*C15</f>
        <v>#REF!</v>
      </c>
      <c r="J15" s="41" t="n">
        <v>117.916</v>
      </c>
      <c r="K15" s="39" t="n">
        <f aca="false">(J15-J14)/J14*100</f>
        <v>0.453213385129146</v>
      </c>
      <c r="L15" s="39"/>
      <c r="M15" s="26" t="n">
        <f aca="false">(((1+E15/100)/(1+K15/100))-1)*100</f>
        <v>-0.035884620859028</v>
      </c>
      <c r="N15" s="26" t="n">
        <f aca="false">(((1+N14/100)*(1+M15/100))-1)*100</f>
        <v>102.906612238278</v>
      </c>
      <c r="O15" s="26" t="n">
        <f aca="false">IF(N15&lt;O14,O14,N15)</f>
        <v>102.979450644564</v>
      </c>
      <c r="Q15" s="39" t="e">
        <f aca="false">G15+H15</f>
        <v>#REF!</v>
      </c>
      <c r="T15" s="26"/>
    </row>
    <row r="16" customFormat="false" ht="12.75" hidden="false" customHeight="true" outlineLevel="0" collapsed="false">
      <c r="A16" s="37" t="n">
        <v>41802</v>
      </c>
      <c r="B16" s="33" t="n">
        <v>38538.9325</v>
      </c>
      <c r="C16" s="40" t="e">
        <f aca="false">#REF!*100</f>
        <v>#REF!</v>
      </c>
      <c r="D16" s="41" t="n">
        <v>200.2328</v>
      </c>
      <c r="E16" s="39" t="n">
        <f aca="false">(D16-D15)/D15*100</f>
        <v>0.0521165151390207</v>
      </c>
      <c r="F16" s="39" t="n">
        <f aca="false">B16*D16</f>
        <v>7716758.363486</v>
      </c>
      <c r="G16" s="39" t="n">
        <f aca="false">(A16-A15)/36500*F16</f>
        <v>211.418037355781</v>
      </c>
      <c r="H16" s="42" t="e">
        <f aca="false">B16*C16</f>
        <v>#REF!</v>
      </c>
      <c r="J16" s="41" t="n">
        <v>117.927</v>
      </c>
      <c r="K16" s="39" t="n">
        <f aca="false">(J16-J15)/J15*100</f>
        <v>0.00932867464975906</v>
      </c>
      <c r="L16" s="39"/>
      <c r="M16" s="26" t="n">
        <f aca="false">(((1+E16/100)/(1+K16/100))-1)*100</f>
        <v>0.0427838493231469</v>
      </c>
      <c r="N16" s="26" t="n">
        <f aca="false">(((1+N15/100)*(1+M16/100))-1)*100</f>
        <v>102.993423497525</v>
      </c>
      <c r="O16" s="26" t="n">
        <f aca="false">IF(N16&lt;O15,O15,N16)</f>
        <v>102.993423497525</v>
      </c>
      <c r="Q16" s="39" t="e">
        <f aca="false">G16+H16</f>
        <v>#REF!</v>
      </c>
      <c r="T16" s="26"/>
    </row>
    <row r="17" customFormat="false" ht="12.75" hidden="false" customHeight="true" outlineLevel="0" collapsed="false">
      <c r="A17" s="37" t="n">
        <v>41803</v>
      </c>
      <c r="B17" s="33" t="n">
        <v>38538.9325</v>
      </c>
      <c r="C17" s="40" t="e">
        <f aca="false">#REF!*100</f>
        <v>#REF!</v>
      </c>
      <c r="D17" s="41" t="n">
        <v>200.2096</v>
      </c>
      <c r="E17" s="39" t="n">
        <f aca="false">(D17-D16)/D16*100</f>
        <v>-0.0115865132985219</v>
      </c>
      <c r="F17" s="39" t="n">
        <f aca="false">B17*D17</f>
        <v>7715864.260252</v>
      </c>
      <c r="G17" s="39" t="n">
        <f aca="false">(A17-A16)/36500*F17</f>
        <v>211.393541376767</v>
      </c>
      <c r="H17" s="42" t="e">
        <f aca="false">B17*C17</f>
        <v>#REF!</v>
      </c>
      <c r="J17" s="41" t="n">
        <v>117.603</v>
      </c>
      <c r="K17" s="39" t="n">
        <f aca="false">(J17-J16)/J16*100</f>
        <v>-0.274746241318792</v>
      </c>
      <c r="L17" s="39"/>
      <c r="M17" s="26" t="n">
        <f aca="false">(((1+E17/100)/(1+K17/100))-1)*100</f>
        <v>0.263884741428755</v>
      </c>
      <c r="N17" s="26" t="n">
        <f aca="false">(((1+N16/100)*(1+M17/100))-1)*100</f>
        <v>103.529092168239</v>
      </c>
      <c r="O17" s="26" t="n">
        <f aca="false">IF(N17&lt;O16,O16,N17)</f>
        <v>103.529092168239</v>
      </c>
      <c r="Q17" s="39" t="e">
        <f aca="false">G17+H17</f>
        <v>#REF!</v>
      </c>
      <c r="T17" s="26"/>
    </row>
    <row r="18" customFormat="false" ht="12.75" hidden="false" customHeight="true" outlineLevel="0" collapsed="false">
      <c r="A18" s="37" t="n">
        <v>41806</v>
      </c>
      <c r="B18" s="33" t="n">
        <v>38538.9325</v>
      </c>
      <c r="C18" s="40" t="e">
        <f aca="false">#REF!*100</f>
        <v>#REF!</v>
      </c>
      <c r="D18" s="41" t="n">
        <v>199.9023</v>
      </c>
      <c r="E18" s="39" t="n">
        <f aca="false">(D18-D17)/D17*100</f>
        <v>-0.153489143377739</v>
      </c>
      <c r="F18" s="39" t="n">
        <f aca="false">B18*D18</f>
        <v>7704021.24629475</v>
      </c>
      <c r="G18" s="39" t="n">
        <f aca="false">(A18-A17)/36500*F18</f>
        <v>633.207225722856</v>
      </c>
      <c r="H18" s="42" t="e">
        <f aca="false">B18*C18</f>
        <v>#REF!</v>
      </c>
      <c r="J18" s="41" t="n">
        <v>116.803</v>
      </c>
      <c r="K18" s="39" t="n">
        <f aca="false">(J18-J17)/J17*100</f>
        <v>-0.680254755405897</v>
      </c>
      <c r="L18" s="39"/>
      <c r="M18" s="26" t="n">
        <f aca="false">(((1+E18/100)/(1+K18/100))-1)*100</f>
        <v>0.530373503003756</v>
      </c>
      <c r="N18" s="26" t="n">
        <f aca="false">(((1+N17/100)*(1+M18/100))-1)*100</f>
        <v>104.608556544003</v>
      </c>
      <c r="O18" s="26" t="n">
        <f aca="false">IF(N18&lt;O17,O17,N18)</f>
        <v>104.608556544003</v>
      </c>
      <c r="Q18" s="39" t="e">
        <f aca="false">G18+H18</f>
        <v>#REF!</v>
      </c>
      <c r="T18" s="26"/>
    </row>
    <row r="19" customFormat="false" ht="12.75" hidden="false" customHeight="true" outlineLevel="0" collapsed="false">
      <c r="A19" s="37" t="n">
        <v>41807</v>
      </c>
      <c r="B19" s="33" t="n">
        <v>38538.9325</v>
      </c>
      <c r="C19" s="40" t="e">
        <f aca="false">#REF!*100</f>
        <v>#REF!</v>
      </c>
      <c r="D19" s="41" t="n">
        <v>199.4665</v>
      </c>
      <c r="E19" s="39" t="n">
        <f aca="false">(D19-D18)/D18*100</f>
        <v>-0.218006496173381</v>
      </c>
      <c r="F19" s="39" t="n">
        <f aca="false">B19*D19</f>
        <v>7687225.97951125</v>
      </c>
      <c r="G19" s="39" t="n">
        <f aca="false">(A19-A18)/36500*F19</f>
        <v>210.608930945514</v>
      </c>
      <c r="H19" s="42" t="e">
        <f aca="false">B19*C19</f>
        <v>#REF!</v>
      </c>
      <c r="J19" s="41" t="n">
        <v>115.618</v>
      </c>
      <c r="K19" s="39" t="n">
        <f aca="false">(J19-J18)/J18*100</f>
        <v>-1.01452873641944</v>
      </c>
      <c r="L19" s="39"/>
      <c r="M19" s="26" t="n">
        <f aca="false">(((1+E19/100)/(1+K19/100))-1)*100</f>
        <v>0.804686011066269</v>
      </c>
      <c r="N19" s="26" t="n">
        <f aca="false">(((1+N18/100)*(1+M19/100))-1)*100</f>
        <v>106.255012975957</v>
      </c>
      <c r="O19" s="26" t="n">
        <f aca="false">IF(N19&lt;O18,O18,N19)</f>
        <v>106.255012975957</v>
      </c>
      <c r="Q19" s="39" t="e">
        <f aca="false">G19+H19</f>
        <v>#REF!</v>
      </c>
      <c r="T19" s="26"/>
    </row>
    <row r="20" customFormat="false" ht="12.75" hidden="false" customHeight="true" outlineLevel="0" collapsed="false">
      <c r="A20" s="37" t="n">
        <v>41808</v>
      </c>
      <c r="B20" s="33" t="n">
        <v>38538.9325</v>
      </c>
      <c r="C20" s="40" t="e">
        <f aca="false">#REF!*100</f>
        <v>#REF!</v>
      </c>
      <c r="D20" s="41" t="n">
        <v>200.1454</v>
      </c>
      <c r="E20" s="39" t="n">
        <f aca="false">(D20-D19)/D19*100</f>
        <v>0.340357904710815</v>
      </c>
      <c r="F20" s="39" t="n">
        <f aca="false">B20*D20</f>
        <v>7713390.0607855</v>
      </c>
      <c r="G20" s="39" t="n">
        <f aca="false">(A20-A19)/36500*F20</f>
        <v>211.325755090014</v>
      </c>
      <c r="H20" s="42" t="e">
        <f aca="false">B20*C20</f>
        <v>#REF!</v>
      </c>
      <c r="J20" s="41" t="n">
        <v>116.085</v>
      </c>
      <c r="K20" s="39" t="n">
        <f aca="false">(J20-J19)/J19*100</f>
        <v>0.403916345205763</v>
      </c>
      <c r="L20" s="39"/>
      <c r="M20" s="26" t="n">
        <f aca="false">(((1+E20/100)/(1+K20/100))-1)*100</f>
        <v>-0.0633027503393668</v>
      </c>
      <c r="N20" s="26" t="n">
        <f aca="false">(((1+N19/100)*(1+M20/100))-1)*100</f>
        <v>106.124447880031</v>
      </c>
      <c r="O20" s="26" t="n">
        <f aca="false">IF(N20&lt;O19,O19,N20)</f>
        <v>106.255012975957</v>
      </c>
      <c r="Q20" s="39" t="e">
        <f aca="false">G20+H20</f>
        <v>#REF!</v>
      </c>
      <c r="T20" s="26"/>
    </row>
    <row r="21" customFormat="false" ht="12.75" hidden="false" customHeight="true" outlineLevel="0" collapsed="false">
      <c r="A21" s="37" t="n">
        <v>41809</v>
      </c>
      <c r="B21" s="33" t="n">
        <v>38538.9325</v>
      </c>
      <c r="C21" s="40" t="e">
        <f aca="false">#REF!*100</f>
        <v>#REF!</v>
      </c>
      <c r="D21" s="41" t="n">
        <v>201.9841</v>
      </c>
      <c r="E21" s="39" t="n">
        <f aca="false">(D21-D20)/D20*100</f>
        <v>0.91868211810015</v>
      </c>
      <c r="F21" s="39" t="n">
        <f aca="false">B21*D21</f>
        <v>7784251.59597325</v>
      </c>
      <c r="G21" s="39" t="n">
        <f aca="false">(A21-A20)/36500*F21</f>
        <v>213.267167012966</v>
      </c>
      <c r="H21" s="42" t="e">
        <f aca="false">B21*C21</f>
        <v>#REF!</v>
      </c>
      <c r="J21" s="41" t="n">
        <v>116.782</v>
      </c>
      <c r="K21" s="39" t="n">
        <f aca="false">(J21-J20)/J20*100</f>
        <v>0.6004221044924</v>
      </c>
      <c r="L21" s="39"/>
      <c r="M21" s="26" t="n">
        <f aca="false">(((1+E21/100)/(1+K21/100))-1)*100</f>
        <v>0.316360515144942</v>
      </c>
      <c r="N21" s="26" t="n">
        <f aca="false">(((1+N20/100)*(1+M21/100))-1)*100</f>
        <v>106.776544245184</v>
      </c>
      <c r="O21" s="26" t="n">
        <f aca="false">IF(N21&lt;O20,O20,N21)</f>
        <v>106.776544245184</v>
      </c>
      <c r="Q21" s="39" t="e">
        <f aca="false">G21+H21</f>
        <v>#REF!</v>
      </c>
      <c r="T21" s="26"/>
    </row>
    <row r="22" customFormat="false" ht="12.75" hidden="false" customHeight="true" outlineLevel="0" collapsed="false">
      <c r="A22" s="37" t="n">
        <v>41810</v>
      </c>
      <c r="B22" s="33" t="n">
        <v>38538.9325</v>
      </c>
      <c r="C22" s="40" t="e">
        <f aca="false">#REF!*100</f>
        <v>#REF!</v>
      </c>
      <c r="D22" s="41" t="n">
        <v>204.056</v>
      </c>
      <c r="E22" s="39" t="n">
        <f aca="false">(D22-D21)/D21*100</f>
        <v>1.02577381090888</v>
      </c>
      <c r="F22" s="39" t="n">
        <f aca="false">B22*D22</f>
        <v>7864100.41022</v>
      </c>
      <c r="G22" s="39" t="n">
        <f aca="false">(A22-A21)/36500*F22</f>
        <v>215.454805759452</v>
      </c>
      <c r="H22" s="42" t="e">
        <f aca="false">B22*C22</f>
        <v>#REF!</v>
      </c>
      <c r="J22" s="41" t="n">
        <v>117.27</v>
      </c>
      <c r="K22" s="39" t="n">
        <f aca="false">(J22-J21)/J21*100</f>
        <v>0.417872617355414</v>
      </c>
      <c r="L22" s="39"/>
      <c r="M22" s="26" t="n">
        <f aca="false">(((1+E22/100)/(1+K22/100))-1)*100</f>
        <v>0.60537151177249</v>
      </c>
      <c r="N22" s="26" t="n">
        <f aca="false">(((1+N21/100)*(1+M22/100))-1)*100</f>
        <v>108.028310537072</v>
      </c>
      <c r="O22" s="26" t="n">
        <f aca="false">IF(N22&lt;O21,O21,N22)</f>
        <v>108.028310537072</v>
      </c>
      <c r="Q22" s="39" t="e">
        <f aca="false">G22+H22</f>
        <v>#REF!</v>
      </c>
      <c r="T22" s="26"/>
    </row>
    <row r="23" customFormat="false" ht="12.75" hidden="false" customHeight="true" outlineLevel="0" collapsed="false">
      <c r="A23" s="37" t="n">
        <v>41813</v>
      </c>
      <c r="B23" s="33" t="n">
        <v>38538.9325</v>
      </c>
      <c r="C23" s="40" t="e">
        <f aca="false">#REF!*100</f>
        <v>#REF!</v>
      </c>
      <c r="D23" s="41" t="n">
        <v>203.9373</v>
      </c>
      <c r="E23" s="39" t="n">
        <f aca="false">(D23-D22)/D22*100</f>
        <v>-0.0581703061904665</v>
      </c>
      <c r="F23" s="39" t="n">
        <f aca="false">B23*D23</f>
        <v>7859525.83893225</v>
      </c>
      <c r="G23" s="39" t="n">
        <f aca="false">(A23-A22)/36500*F23</f>
        <v>645.988425117719</v>
      </c>
      <c r="H23" s="42" t="e">
        <f aca="false">B23*C23</f>
        <v>#REF!</v>
      </c>
      <c r="J23" s="41" t="n">
        <v>118.031</v>
      </c>
      <c r="K23" s="39" t="n">
        <f aca="false">(J23-J22)/J22*100</f>
        <v>0.648929820073344</v>
      </c>
      <c r="L23" s="39"/>
      <c r="M23" s="26" t="n">
        <f aca="false">(((1+E23/100)/(1+K23/100))-1)*100</f>
        <v>-0.702541127389889</v>
      </c>
      <c r="N23" s="26" t="n">
        <f aca="false">(((1+N22/100)*(1+M23/100))-1)*100</f>
        <v>106.566826098934</v>
      </c>
      <c r="O23" s="26" t="n">
        <f aca="false">IF(N23&lt;O22,O22,N23)</f>
        <v>108.028310537072</v>
      </c>
      <c r="Q23" s="39" t="e">
        <f aca="false">G23+H23</f>
        <v>#REF!</v>
      </c>
      <c r="T23" s="26"/>
    </row>
    <row r="24" customFormat="false" ht="12.75" hidden="false" customHeight="true" outlineLevel="0" collapsed="false">
      <c r="A24" s="37" t="n">
        <v>41814</v>
      </c>
      <c r="B24" s="33" t="n">
        <v>38538.9325</v>
      </c>
      <c r="C24" s="40" t="e">
        <f aca="false">#REF!*100</f>
        <v>#REF!</v>
      </c>
      <c r="D24" s="41" t="n">
        <v>204.5804</v>
      </c>
      <c r="E24" s="39" t="n">
        <f aca="false">(D24-D23)/D23*100</f>
        <v>0.315342019336337</v>
      </c>
      <c r="F24" s="39" t="n">
        <f aca="false">B24*D24</f>
        <v>7884310.226423</v>
      </c>
      <c r="G24" s="39" t="n">
        <f aca="false">(A24-A23)/36500*F24</f>
        <v>216.008499354055</v>
      </c>
      <c r="H24" s="42" t="e">
        <f aca="false">B24*C24</f>
        <v>#REF!</v>
      </c>
      <c r="J24" s="41" t="n">
        <v>117.441</v>
      </c>
      <c r="K24" s="39" t="n">
        <f aca="false">(J24-J23)/J23*100</f>
        <v>-0.499868678567498</v>
      </c>
      <c r="L24" s="39"/>
      <c r="M24" s="26" t="n">
        <f aca="false">(((1+E24/100)/(1+K24/100))-1)*100</f>
        <v>0.819306152742971</v>
      </c>
      <c r="N24" s="26" t="n">
        <f aca="false">(((1+N23/100)*(1+M24/100))-1)*100</f>
        <v>108.259240814689</v>
      </c>
      <c r="O24" s="26" t="n">
        <f aca="false">IF(N24&lt;O23,O23,N24)</f>
        <v>108.259240814689</v>
      </c>
      <c r="Q24" s="39" t="e">
        <f aca="false">G24+H24</f>
        <v>#REF!</v>
      </c>
      <c r="T24" s="26"/>
    </row>
    <row r="25" customFormat="false" ht="12.75" hidden="false" customHeight="true" outlineLevel="0" collapsed="false">
      <c r="A25" s="37" t="n">
        <v>41815</v>
      </c>
      <c r="B25" s="33" t="n">
        <v>38538.9325</v>
      </c>
      <c r="C25" s="40" t="e">
        <f aca="false">#REF!*100</f>
        <v>#REF!</v>
      </c>
      <c r="D25" s="41" t="n">
        <v>204.2664</v>
      </c>
      <c r="E25" s="39" t="n">
        <f aca="false">(D25-D24)/D24*100</f>
        <v>-0.153484889070504</v>
      </c>
      <c r="F25" s="39" t="n">
        <f aca="false">B25*D25</f>
        <v>7872209.001618</v>
      </c>
      <c r="G25" s="39" t="n">
        <f aca="false">(A25-A24)/36500*F25</f>
        <v>215.676958948438</v>
      </c>
      <c r="H25" s="42" t="e">
        <f aca="false">B25*C25</f>
        <v>#REF!</v>
      </c>
      <c r="J25" s="41" t="n">
        <v>116.846</v>
      </c>
      <c r="K25" s="39" t="n">
        <f aca="false">(J25-J24)/J24*100</f>
        <v>-0.506637375362947</v>
      </c>
      <c r="L25" s="39"/>
      <c r="M25" s="26" t="n">
        <f aca="false">(((1+E25/100)/(1+K25/100))-1)*100</f>
        <v>0.354950799707932</v>
      </c>
      <c r="N25" s="26" t="n">
        <f aca="false">(((1+N24/100)*(1+M25/100))-1)*100</f>
        <v>108.998458655426</v>
      </c>
      <c r="O25" s="26" t="n">
        <f aca="false">IF(N25&lt;O24,O24,N25)</f>
        <v>108.998458655426</v>
      </c>
      <c r="Q25" s="39" t="e">
        <f aca="false">G25+H25</f>
        <v>#REF!</v>
      </c>
      <c r="T25" s="26"/>
    </row>
    <row r="26" customFormat="false" ht="12.75" hidden="false" customHeight="true" outlineLevel="0" collapsed="false">
      <c r="A26" s="37" t="n">
        <v>41816</v>
      </c>
      <c r="B26" s="33" t="n">
        <v>38538.9325</v>
      </c>
      <c r="C26" s="40" t="e">
        <f aca="false">#REF!*100</f>
        <v>#REF!</v>
      </c>
      <c r="D26" s="41" t="n">
        <v>203.2413</v>
      </c>
      <c r="E26" s="39" t="n">
        <f aca="false">(D26-D25)/D25*100</f>
        <v>-0.501844649927746</v>
      </c>
      <c r="F26" s="39" t="n">
        <f aca="false">B26*D26</f>
        <v>7832702.74191225</v>
      </c>
      <c r="G26" s="39" t="n">
        <f aca="false">(A26-A25)/36500*F26</f>
        <v>214.594595668829</v>
      </c>
      <c r="H26" s="42" t="e">
        <f aca="false">B26*C26</f>
        <v>#REF!</v>
      </c>
      <c r="J26" s="41" t="n">
        <v>117.011</v>
      </c>
      <c r="K26" s="39" t="n">
        <f aca="false">(J26-J25)/J25*100</f>
        <v>0.141211509165904</v>
      </c>
      <c r="L26" s="39"/>
      <c r="M26" s="26" t="n">
        <f aca="false">(((1+E26/100)/(1+K26/100))-1)*100</f>
        <v>-0.642149370276779</v>
      </c>
      <c r="N26" s="26" t="n">
        <f aca="false">(((1+N25/100)*(1+M26/100))-1)*100</f>
        <v>107.656376369282</v>
      </c>
      <c r="O26" s="26" t="n">
        <f aca="false">IF(N26&lt;O25,O25,N26)</f>
        <v>108.998458655426</v>
      </c>
      <c r="Q26" s="39" t="e">
        <f aca="false">G26+H26</f>
        <v>#REF!</v>
      </c>
      <c r="T26" s="26"/>
    </row>
    <row r="27" customFormat="false" ht="12.75" hidden="false" customHeight="true" outlineLevel="0" collapsed="false">
      <c r="A27" s="37" t="n">
        <v>41817</v>
      </c>
      <c r="B27" s="33" t="n">
        <v>38538.9325</v>
      </c>
      <c r="C27" s="40" t="e">
        <f aca="false">#REF!*100</f>
        <v>#REF!</v>
      </c>
      <c r="D27" s="41" t="n">
        <v>202.3591</v>
      </c>
      <c r="E27" s="39" t="n">
        <f aca="false">(D27-D26)/D26*100</f>
        <v>-0.434065320385169</v>
      </c>
      <c r="F27" s="39" t="n">
        <f aca="false">B27*D27</f>
        <v>7798703.69566075</v>
      </c>
      <c r="G27" s="39" t="n">
        <f aca="false">(A27-A26)/36500*F27</f>
        <v>213.66311494961</v>
      </c>
      <c r="H27" s="42" t="e">
        <f aca="false">B27*C27</f>
        <v>#REF!</v>
      </c>
      <c r="J27" s="41" t="n">
        <v>117.318</v>
      </c>
      <c r="K27" s="39" t="n">
        <f aca="false">(J27-J26)/J26*100</f>
        <v>0.262368495269677</v>
      </c>
      <c r="L27" s="39"/>
      <c r="M27" s="26" t="n">
        <f aca="false">(((1+E27/100)/(1+K27/100))-1)*100</f>
        <v>-0.694611374244269</v>
      </c>
      <c r="N27" s="26" t="n">
        <f aca="false">(((1+N26/100)*(1+M27/100))-1)*100</f>
        <v>106.213971559678</v>
      </c>
      <c r="O27" s="26" t="n">
        <f aca="false">IF(N27&lt;O26,O26,N27)</f>
        <v>108.998458655426</v>
      </c>
      <c r="Q27" s="39" t="e">
        <f aca="false">G27+H27</f>
        <v>#REF!</v>
      </c>
      <c r="T27" s="26"/>
    </row>
    <row r="28" customFormat="false" ht="12.75" hidden="false" customHeight="true" outlineLevel="0" collapsed="false">
      <c r="A28" s="37" t="n">
        <v>41820</v>
      </c>
      <c r="B28" s="33" t="n">
        <v>38538.9325</v>
      </c>
      <c r="C28" s="40" t="e">
        <f aca="false">#REF!*100</f>
        <v>#REF!</v>
      </c>
      <c r="D28" s="41" t="n">
        <v>202.152</v>
      </c>
      <c r="E28" s="39" t="n">
        <f aca="false">(D28-D27)/D27*100</f>
        <v>-0.102342815321883</v>
      </c>
      <c r="F28" s="39" t="n">
        <f aca="false">B28*D28</f>
        <v>7790722.28274</v>
      </c>
      <c r="G28" s="39" t="n">
        <f aca="false">(A28-A27)/36500*F28</f>
        <v>640.333338307397</v>
      </c>
      <c r="H28" s="42" t="e">
        <f aca="false">B28*C28</f>
        <v>#REF!</v>
      </c>
      <c r="J28" s="41" t="n">
        <v>117.745</v>
      </c>
      <c r="K28" s="39" t="n">
        <f aca="false">(J28-J27)/J27*100</f>
        <v>0.363968018547884</v>
      </c>
      <c r="L28" s="39"/>
      <c r="M28" s="26" t="n">
        <f aca="false">(((1+E28/100)/(1+K28/100))-1)*100</f>
        <v>-0.464619766511809</v>
      </c>
      <c r="N28" s="26" t="n">
        <f aca="false">(((1+N27/100)*(1+M28/100))-1)*100</f>
        <v>105.255860686502</v>
      </c>
      <c r="O28" s="26" t="n">
        <f aca="false">IF(N28&lt;O27,O27,N28)</f>
        <v>108.998458655426</v>
      </c>
      <c r="Q28" s="39" t="e">
        <f aca="false">G28+H28</f>
        <v>#REF!</v>
      </c>
      <c r="T28" s="26"/>
    </row>
    <row r="29" customFormat="false" ht="12.75" hidden="false" customHeight="true" outlineLevel="0" collapsed="false">
      <c r="A29" s="37" t="n">
        <v>41821</v>
      </c>
      <c r="B29" s="33" t="n">
        <v>38538.9325</v>
      </c>
      <c r="C29" s="40" t="e">
        <f aca="false">#REF!*100</f>
        <v>#REF!</v>
      </c>
      <c r="D29" s="41" t="n">
        <v>203.1115</v>
      </c>
      <c r="E29" s="39" t="n">
        <f aca="false">(D29-D28)/D28*100</f>
        <v>0.474642843009231</v>
      </c>
      <c r="F29" s="39" t="n">
        <f aca="false">B29*D29</f>
        <v>7827700.38847375</v>
      </c>
      <c r="G29" s="39" t="n">
        <f aca="false">(A29-A28)/36500*F29</f>
        <v>214.457544889692</v>
      </c>
      <c r="H29" s="42" t="e">
        <f aca="false">B29*C29</f>
        <v>#REF!</v>
      </c>
      <c r="J29" s="41" t="n">
        <v>119.189</v>
      </c>
      <c r="K29" s="39" t="n">
        <f aca="false">(J29-J28)/J28*100</f>
        <v>1.22637903944965</v>
      </c>
      <c r="L29" s="39"/>
      <c r="M29" s="26" t="n">
        <f aca="false">(((1+E29/100)/(1+K29/100))-1)*100</f>
        <v>-0.742628753071828</v>
      </c>
      <c r="N29" s="26" t="n">
        <f aca="false">(((1+N28/100)*(1+M29/100))-1)*100</f>
        <v>103.731571647679</v>
      </c>
      <c r="O29" s="26" t="n">
        <f aca="false">IF(N29&lt;O28,O28,N29)</f>
        <v>108.998458655426</v>
      </c>
      <c r="Q29" s="39" t="e">
        <f aca="false">G29+H29</f>
        <v>#REF!</v>
      </c>
      <c r="T29" s="26"/>
    </row>
    <row r="30" customFormat="false" ht="12.75" hidden="false" customHeight="true" outlineLevel="0" collapsed="false">
      <c r="A30" s="37" t="n">
        <v>41822</v>
      </c>
      <c r="B30" s="33" t="n">
        <v>38538.9325</v>
      </c>
      <c r="C30" s="40" t="e">
        <f aca="false">#REF!*100</f>
        <v>#REF!</v>
      </c>
      <c r="D30" s="41" t="n">
        <v>203.2734</v>
      </c>
      <c r="E30" s="39" t="n">
        <f aca="false">(D30-D29)/D29*100</f>
        <v>0.0797099130280673</v>
      </c>
      <c r="F30" s="39" t="n">
        <f aca="false">B30*D30</f>
        <v>7833939.8416455</v>
      </c>
      <c r="G30" s="39" t="n">
        <f aca="false">(A30-A29)/36500*F30</f>
        <v>214.628488812205</v>
      </c>
      <c r="H30" s="42" t="e">
        <f aca="false">B30*C30</f>
        <v>#REF!</v>
      </c>
      <c r="J30" s="41" t="n">
        <v>119.503</v>
      </c>
      <c r="K30" s="39" t="n">
        <f aca="false">(J30-J29)/J29*100</f>
        <v>0.263447130188195</v>
      </c>
      <c r="L30" s="39"/>
      <c r="M30" s="26" t="n">
        <f aca="false">(((1+E30/100)/(1+K30/100))-1)*100</f>
        <v>-0.1832544386007</v>
      </c>
      <c r="N30" s="26" t="n">
        <f aca="false">(((1+N29/100)*(1+M30/100))-1)*100</f>
        <v>103.358224499804</v>
      </c>
      <c r="O30" s="26" t="n">
        <f aca="false">IF(N30&lt;O29,O29,N30)</f>
        <v>108.998458655426</v>
      </c>
      <c r="Q30" s="39" t="e">
        <f aca="false">G30+H30</f>
        <v>#REF!</v>
      </c>
      <c r="T30" s="26"/>
    </row>
    <row r="31" customFormat="false" ht="12.75" hidden="false" customHeight="true" outlineLevel="0" collapsed="false">
      <c r="A31" s="37" t="n">
        <v>41823</v>
      </c>
      <c r="B31" s="33" t="n">
        <v>38538.9325</v>
      </c>
      <c r="C31" s="40" t="e">
        <f aca="false">#REF!*100</f>
        <v>#REF!</v>
      </c>
      <c r="D31" s="41" t="n">
        <v>204.3515</v>
      </c>
      <c r="E31" s="39" t="n">
        <f aca="false">(D31-D30)/D30*100</f>
        <v>0.530369443321152</v>
      </c>
      <c r="F31" s="39" t="n">
        <f aca="false">B31*D31</f>
        <v>7875488.66477375</v>
      </c>
      <c r="G31" s="39" t="n">
        <f aca="false">(A31-A30)/36500*F31</f>
        <v>215.766812733527</v>
      </c>
      <c r="H31" s="42" t="e">
        <f aca="false">B31*C31</f>
        <v>#REF!</v>
      </c>
      <c r="J31" s="41" t="n">
        <v>120.089</v>
      </c>
      <c r="K31" s="39" t="n">
        <f aca="false">(J31-J30)/J30*100</f>
        <v>0.490364258637857</v>
      </c>
      <c r="L31" s="39"/>
      <c r="M31" s="26" t="n">
        <f aca="false">(((1+E31/100)/(1+K31/100))-1)*100</f>
        <v>0.0398099708150301</v>
      </c>
      <c r="N31" s="26" t="n">
        <f aca="false">(((1+N30/100)*(1+M31/100))-1)*100</f>
        <v>103.439181349627</v>
      </c>
      <c r="O31" s="26" t="n">
        <f aca="false">IF(N31&lt;O30,O30,N31)</f>
        <v>108.998458655426</v>
      </c>
      <c r="Q31" s="39" t="e">
        <f aca="false">G31+H31</f>
        <v>#REF!</v>
      </c>
      <c r="T31" s="26"/>
    </row>
    <row r="32" customFormat="false" ht="12.75" hidden="false" customHeight="true" outlineLevel="0" collapsed="false">
      <c r="A32" s="37" t="n">
        <v>41824</v>
      </c>
      <c r="B32" s="33" t="n">
        <v>38538.9325</v>
      </c>
      <c r="C32" s="40" t="e">
        <f aca="false">#REF!*100</f>
        <v>#REF!</v>
      </c>
      <c r="D32" s="41" t="n">
        <v>203.8588</v>
      </c>
      <c r="E32" s="39" t="n">
        <f aca="false">(D32-D31)/D31*100</f>
        <v>-0.241104175893001</v>
      </c>
      <c r="F32" s="39" t="n">
        <f aca="false">B32*D32</f>
        <v>7856500.532731</v>
      </c>
      <c r="G32" s="39" t="n">
        <f aca="false">(A32-A31)/36500*F32</f>
        <v>215.246589937836</v>
      </c>
      <c r="H32" s="42" t="e">
        <f aca="false">B32*C32</f>
        <v>#REF!</v>
      </c>
      <c r="J32" s="41" t="n">
        <v>120.44</v>
      </c>
      <c r="K32" s="39" t="n">
        <f aca="false">(J32-J31)/J31*100</f>
        <v>0.292283223276069</v>
      </c>
      <c r="L32" s="39"/>
      <c r="M32" s="26" t="n">
        <f aca="false">(((1+E32/100)/(1+K32/100))-1)*100</f>
        <v>-0.531832940707544</v>
      </c>
      <c r="N32" s="26" t="n">
        <f aca="false">(((1+N31/100)*(1+M32/100))-1)*100</f>
        <v>102.357224768904</v>
      </c>
      <c r="O32" s="26" t="n">
        <f aca="false">IF(N32&lt;O31,O31,N32)</f>
        <v>108.998458655426</v>
      </c>
      <c r="Q32" s="39" t="e">
        <f aca="false">G32+H32</f>
        <v>#REF!</v>
      </c>
      <c r="T32" s="26"/>
    </row>
    <row r="33" customFormat="false" ht="12.75" hidden="false" customHeight="true" outlineLevel="0" collapsed="false">
      <c r="A33" s="37" t="n">
        <v>41827</v>
      </c>
      <c r="B33" s="33" t="n">
        <v>38538.9325</v>
      </c>
      <c r="C33" s="40" t="e">
        <f aca="false">#REF!*100</f>
        <v>#REF!</v>
      </c>
      <c r="D33" s="41" t="n">
        <v>203.1989</v>
      </c>
      <c r="E33" s="39" t="n">
        <f aca="false">(D33-D32)/D32*100</f>
        <v>-0.323704446410944</v>
      </c>
      <c r="F33" s="39" t="n">
        <f aca="false">B33*D33</f>
        <v>7831068.69117425</v>
      </c>
      <c r="G33" s="39" t="n">
        <f aca="false">(A33-A32)/36500*F33</f>
        <v>643.649481466377</v>
      </c>
      <c r="H33" s="42" t="e">
        <f aca="false">B33*C33</f>
        <v>#REF!</v>
      </c>
      <c r="J33" s="41" t="n">
        <v>120.207</v>
      </c>
      <c r="K33" s="39" t="n">
        <f aca="false">(J33-J32)/J32*100</f>
        <v>-0.193457323148459</v>
      </c>
      <c r="L33" s="39"/>
      <c r="M33" s="26" t="n">
        <f aca="false">(((1+E33/100)/(1+K33/100))-1)*100</f>
        <v>-0.13049958426492</v>
      </c>
      <c r="N33" s="26" t="n">
        <f aca="false">(((1+N32/100)*(1+M33/100))-1)*100</f>
        <v>102.093149431851</v>
      </c>
      <c r="O33" s="26" t="n">
        <f aca="false">IF(N33&lt;O32,O32,N33)</f>
        <v>108.998458655426</v>
      </c>
      <c r="Q33" s="39" t="e">
        <f aca="false">G33+H33</f>
        <v>#REF!</v>
      </c>
      <c r="T33" s="26"/>
    </row>
    <row r="34" customFormat="false" ht="12.75" hidden="false" customHeight="true" outlineLevel="0" collapsed="false">
      <c r="A34" s="37" t="n">
        <v>41828</v>
      </c>
      <c r="B34" s="33" t="n">
        <v>38538.9325</v>
      </c>
      <c r="C34" s="40" t="e">
        <f aca="false">#REF!*100</f>
        <v>#REF!</v>
      </c>
      <c r="D34" s="41" t="n">
        <v>204.111</v>
      </c>
      <c r="E34" s="39" t="n">
        <f aca="false">(D34-D33)/D33*100</f>
        <v>0.448870540145631</v>
      </c>
      <c r="F34" s="39" t="n">
        <f aca="false">B34*D34</f>
        <v>7866220.0515075</v>
      </c>
      <c r="G34" s="39" t="n">
        <f aca="false">(A34-A33)/36500*F34</f>
        <v>215.512878123493</v>
      </c>
      <c r="H34" s="42" t="e">
        <f aca="false">B34*C34</f>
        <v>#REF!</v>
      </c>
      <c r="J34" s="41" t="n">
        <v>120.425</v>
      </c>
      <c r="K34" s="39" t="n">
        <f aca="false">(J34-J33)/J33*100</f>
        <v>0.181353831307664</v>
      </c>
      <c r="L34" s="39"/>
      <c r="M34" s="26" t="n">
        <f aca="false">(((1+E34/100)/(1+K34/100))-1)*100</f>
        <v>0.267032435285763</v>
      </c>
      <c r="N34" s="26" t="n">
        <f aca="false">(((1+N33/100)*(1+M34/100))-1)*100</f>
        <v>102.632803690324</v>
      </c>
      <c r="O34" s="26" t="n">
        <f aca="false">IF(N34&lt;O33,O33,N34)</f>
        <v>108.998458655426</v>
      </c>
      <c r="Q34" s="39" t="e">
        <f aca="false">G34+H34</f>
        <v>#REF!</v>
      </c>
      <c r="T34" s="26"/>
    </row>
    <row r="35" customFormat="false" ht="12.75" hidden="false" customHeight="true" outlineLevel="0" collapsed="false">
      <c r="A35" s="37" t="n">
        <v>41829</v>
      </c>
      <c r="B35" s="33" t="n">
        <v>38538.9325</v>
      </c>
      <c r="C35" s="40" t="e">
        <f aca="false">#REF!*100</f>
        <v>#REF!</v>
      </c>
      <c r="D35" s="41" t="n">
        <v>204.2274</v>
      </c>
      <c r="E35" s="39" t="n">
        <f aca="false">(D35-D34)/D34*100</f>
        <v>0.0570277937004859</v>
      </c>
      <c r="F35" s="39" t="n">
        <f aca="false">B35*D35</f>
        <v>7870705.9832505</v>
      </c>
      <c r="G35" s="39" t="n">
        <f aca="false">(A35-A34)/36500*F35</f>
        <v>215.635780363027</v>
      </c>
      <c r="H35" s="42" t="e">
        <f aca="false">B35*C35</f>
        <v>#REF!</v>
      </c>
      <c r="J35" s="41" t="n">
        <v>120.4</v>
      </c>
      <c r="K35" s="39" t="n">
        <f aca="false">(J35-J34)/J34*100</f>
        <v>-0.02075980900975</v>
      </c>
      <c r="L35" s="39"/>
      <c r="M35" s="26" t="n">
        <f aca="false">(((1+E35/100)/(1+K35/100))-1)*100</f>
        <v>0.0778037546210975</v>
      </c>
      <c r="N35" s="26" t="n">
        <f aca="false">(((1+N34/100)*(1+M35/100))-1)*100</f>
        <v>102.79045961969</v>
      </c>
      <c r="O35" s="26" t="n">
        <f aca="false">IF(N35&lt;O34,O34,N35)</f>
        <v>108.998458655426</v>
      </c>
      <c r="Q35" s="39" t="e">
        <f aca="false">G35+H35</f>
        <v>#REF!</v>
      </c>
      <c r="T35" s="26"/>
    </row>
    <row r="36" customFormat="false" ht="12.75" hidden="false" customHeight="true" outlineLevel="0" collapsed="false">
      <c r="A36" s="37" t="n">
        <v>41830</v>
      </c>
      <c r="B36" s="33" t="n">
        <v>38538.9325</v>
      </c>
      <c r="C36" s="40" t="e">
        <f aca="false">#REF!*100</f>
        <v>#REF!</v>
      </c>
      <c r="D36" s="41" t="n">
        <v>204.6742</v>
      </c>
      <c r="E36" s="39" t="n">
        <f aca="false">(D36-D35)/D35*100</f>
        <v>0.21877573724193</v>
      </c>
      <c r="F36" s="39" t="n">
        <f aca="false">B36*D36</f>
        <v>7887925.1782915</v>
      </c>
      <c r="G36" s="39" t="n">
        <f aca="false">(A36-A35)/36500*F36</f>
        <v>216.107539131274</v>
      </c>
      <c r="H36" s="42" t="e">
        <f aca="false">B36*C36</f>
        <v>#REF!</v>
      </c>
      <c r="J36" s="41" t="n">
        <v>119.901</v>
      </c>
      <c r="K36" s="39" t="n">
        <f aca="false">(J36-J35)/J35*100</f>
        <v>-0.414451827242533</v>
      </c>
      <c r="L36" s="39"/>
      <c r="M36" s="26" t="n">
        <f aca="false">(((1+E36/100)/(1+K36/100))-1)*100</f>
        <v>0.635862909933449</v>
      </c>
      <c r="N36" s="26" t="n">
        <f aca="false">(((1+N35/100)*(1+M36/100))-1)*100</f>
        <v>104.079928937295</v>
      </c>
      <c r="O36" s="26" t="n">
        <f aca="false">IF(N36&lt;O35,O35,N36)</f>
        <v>108.998458655426</v>
      </c>
      <c r="Q36" s="39" t="e">
        <f aca="false">G36+H36</f>
        <v>#REF!</v>
      </c>
      <c r="T36" s="26"/>
    </row>
    <row r="37" customFormat="false" ht="12.75" hidden="false" customHeight="true" outlineLevel="0" collapsed="false">
      <c r="A37" s="37" t="n">
        <v>41831</v>
      </c>
      <c r="B37" s="33" t="n">
        <v>38538.9325</v>
      </c>
      <c r="C37" s="40" t="e">
        <f aca="false">#REF!*100</f>
        <v>#REF!</v>
      </c>
      <c r="D37" s="41" t="n">
        <v>204.3654</v>
      </c>
      <c r="E37" s="39" t="n">
        <f aca="false">(D37-D36)/D36*100</f>
        <v>-0.150873925487443</v>
      </c>
      <c r="F37" s="39" t="n">
        <f aca="false">B37*D37</f>
        <v>7876024.3559355</v>
      </c>
      <c r="G37" s="39" t="n">
        <f aca="false">(A37-A36)/36500*F37</f>
        <v>215.781489203712</v>
      </c>
      <c r="H37" s="42" t="e">
        <f aca="false">B37*C37</f>
        <v>#REF!</v>
      </c>
      <c r="J37" s="41" t="n">
        <v>119.086</v>
      </c>
      <c r="K37" s="39" t="n">
        <f aca="false">(J37-J36)/J36*100</f>
        <v>-0.679727441806155</v>
      </c>
      <c r="L37" s="39"/>
      <c r="M37" s="26" t="n">
        <f aca="false">(((1+E37/100)/(1+K37/100))-1)*100</f>
        <v>0.532472880608381</v>
      </c>
      <c r="N37" s="26" t="n">
        <f aca="false">(((1+N36/100)*(1+M37/100))-1)*100</f>
        <v>105.166599213651</v>
      </c>
      <c r="O37" s="26" t="n">
        <f aca="false">IF(N37&lt;O36,O36,N37)</f>
        <v>108.998458655426</v>
      </c>
      <c r="Q37" s="39" t="e">
        <f aca="false">G37+H37</f>
        <v>#REF!</v>
      </c>
      <c r="T37" s="26"/>
    </row>
    <row r="38" customFormat="false" ht="12.75" hidden="false" customHeight="true" outlineLevel="0" collapsed="false">
      <c r="A38" s="37" t="n">
        <v>41834</v>
      </c>
      <c r="B38" s="33" t="n">
        <v>38538.9325</v>
      </c>
      <c r="C38" s="40" t="e">
        <f aca="false">#REF!*100</f>
        <v>#REF!</v>
      </c>
      <c r="D38" s="41" t="n">
        <v>206.0096</v>
      </c>
      <c r="E38" s="39" t="n">
        <f aca="false">(D38-D37)/D37*100</f>
        <v>0.804539320256762</v>
      </c>
      <c r="F38" s="39" t="n">
        <f aca="false">B38*D38</f>
        <v>7939390.068752</v>
      </c>
      <c r="G38" s="39" t="n">
        <f aca="false">(A38-A37)/36500*F38</f>
        <v>652.552608390575</v>
      </c>
      <c r="H38" s="42" t="e">
        <f aca="false">B38*C38</f>
        <v>#REF!</v>
      </c>
      <c r="J38" s="41" t="n">
        <v>119.278</v>
      </c>
      <c r="K38" s="39" t="n">
        <f aca="false">(J38-J37)/J37*100</f>
        <v>0.16122802008633</v>
      </c>
      <c r="L38" s="39"/>
      <c r="M38" s="26" t="n">
        <f aca="false">(((1+E38/100)/(1+K38/100))-1)*100</f>
        <v>0.642275771660295</v>
      </c>
      <c r="N38" s="26" t="n">
        <f aca="false">(((1+N37/100)*(1+M38/100))-1)*100</f>
        <v>106.484334571939</v>
      </c>
      <c r="O38" s="26" t="n">
        <f aca="false">IF(N38&lt;O37,O37,N38)</f>
        <v>108.998458655426</v>
      </c>
      <c r="Q38" s="39" t="e">
        <f aca="false">G38+H38</f>
        <v>#REF!</v>
      </c>
      <c r="T38" s="26"/>
    </row>
    <row r="39" customFormat="false" ht="12.75" hidden="false" customHeight="true" outlineLevel="0" collapsed="false">
      <c r="A39" s="37" t="n">
        <v>41835</v>
      </c>
      <c r="B39" s="33" t="n">
        <v>38538.9325</v>
      </c>
      <c r="C39" s="40" t="e">
        <f aca="false">#REF!*100</f>
        <v>#REF!</v>
      </c>
      <c r="D39" s="41" t="n">
        <v>205.3698</v>
      </c>
      <c r="E39" s="39" t="n">
        <f aca="false">(D39-D38)/D38*100</f>
        <v>-0.310568051197618</v>
      </c>
      <c r="F39" s="39" t="n">
        <f aca="false">B39*D39</f>
        <v>7914732.8597385</v>
      </c>
      <c r="G39" s="39" t="n">
        <f aca="false">(A39-A38)/36500*F39</f>
        <v>216.841996157219</v>
      </c>
      <c r="H39" s="42" t="e">
        <f aca="false">B39*C39</f>
        <v>#REF!</v>
      </c>
      <c r="J39" s="41" t="n">
        <v>119.647</v>
      </c>
      <c r="K39" s="39" t="n">
        <f aca="false">(J39-J38)/J38*100</f>
        <v>0.309361323965861</v>
      </c>
      <c r="L39" s="39"/>
      <c r="M39" s="26" t="n">
        <f aca="false">(((1+E39/100)/(1+K39/100))-1)*100</f>
        <v>-0.618017468141696</v>
      </c>
      <c r="N39" s="26" t="n">
        <f aca="false">(((1+N38/100)*(1+M39/100))-1)*100</f>
        <v>105.208225315309</v>
      </c>
      <c r="O39" s="26" t="n">
        <f aca="false">IF(N39&lt;O38,O38,N39)</f>
        <v>108.998458655426</v>
      </c>
      <c r="Q39" s="39" t="e">
        <f aca="false">G39+H39</f>
        <v>#REF!</v>
      </c>
      <c r="T39" s="26"/>
    </row>
    <row r="40" customFormat="false" ht="12.75" hidden="false" customHeight="true" outlineLevel="0" collapsed="false">
      <c r="A40" s="37" t="n">
        <v>41836</v>
      </c>
      <c r="B40" s="33" t="n">
        <v>38538.9325</v>
      </c>
      <c r="C40" s="40" t="e">
        <f aca="false">#REF!*100</f>
        <v>#REF!</v>
      </c>
      <c r="D40" s="41" t="n">
        <v>206.2176</v>
      </c>
      <c r="E40" s="39" t="n">
        <f aca="false">(D40-D39)/D39*100</f>
        <v>0.412816295287821</v>
      </c>
      <c r="F40" s="39" t="n">
        <f aca="false">B40*D40</f>
        <v>7947406.166712</v>
      </c>
      <c r="G40" s="39" t="n">
        <f aca="false">(A40-A39)/36500*F40</f>
        <v>217.737155252384</v>
      </c>
      <c r="H40" s="42" t="e">
        <f aca="false">B40*C40</f>
        <v>#REF!</v>
      </c>
      <c r="J40" s="41" t="n">
        <v>119.703</v>
      </c>
      <c r="K40" s="39" t="n">
        <f aca="false">(J40-J39)/J39*100</f>
        <v>0.0468043494613299</v>
      </c>
      <c r="L40" s="39"/>
      <c r="M40" s="26" t="n">
        <f aca="false">(((1+E40/100)/(1+K40/100))-1)*100</f>
        <v>0.365840716459087</v>
      </c>
      <c r="N40" s="26" t="n">
        <f aca="false">(((1+N39/100)*(1+M40/100))-1)*100</f>
        <v>105.958960557035</v>
      </c>
      <c r="O40" s="26" t="n">
        <f aca="false">IF(N40&lt;O39,O39,N40)</f>
        <v>108.998458655426</v>
      </c>
      <c r="Q40" s="39" t="e">
        <f aca="false">G40+H40</f>
        <v>#REF!</v>
      </c>
      <c r="T40" s="26"/>
    </row>
    <row r="41" customFormat="false" ht="12.75" hidden="false" customHeight="true" outlineLevel="0" collapsed="false">
      <c r="A41" s="37" t="n">
        <v>41837</v>
      </c>
      <c r="B41" s="33" t="n">
        <v>38538.9325</v>
      </c>
      <c r="C41" s="40" t="e">
        <f aca="false">#REF!*100</f>
        <v>#REF!</v>
      </c>
      <c r="D41" s="41" t="n">
        <v>206.4426</v>
      </c>
      <c r="E41" s="39" t="n">
        <f aca="false">(D41-D40)/D40*100</f>
        <v>0.109108048973509</v>
      </c>
      <c r="F41" s="39" t="n">
        <f aca="false">B41*D41</f>
        <v>7956077.4265245</v>
      </c>
      <c r="G41" s="39" t="n">
        <f aca="false">(A41-A40)/36500*F41</f>
        <v>217.97472401437</v>
      </c>
      <c r="H41" s="42" t="e">
        <f aca="false">B41*C41</f>
        <v>#REF!</v>
      </c>
      <c r="J41" s="41" t="n">
        <v>119.6864</v>
      </c>
      <c r="K41" s="39" t="n">
        <f aca="false">(J41-J40)/J40*100</f>
        <v>-0.0138676557813896</v>
      </c>
      <c r="L41" s="39"/>
      <c r="M41" s="26" t="n">
        <f aca="false">(((1+E41/100)/(1+K41/100))-1)*100</f>
        <v>0.122992760967611</v>
      </c>
      <c r="N41" s="26" t="n">
        <f aca="false">(((1+N40/100)*(1+M41/100))-1)*100</f>
        <v>106.212275169084</v>
      </c>
      <c r="O41" s="26" t="n">
        <f aca="false">IF(N41&lt;O40,O40,N41)</f>
        <v>108.998458655426</v>
      </c>
      <c r="Q41" s="39" t="e">
        <f aca="false">G41+H41</f>
        <v>#REF!</v>
      </c>
      <c r="T41" s="26"/>
    </row>
    <row r="42" customFormat="false" ht="12.75" hidden="false" customHeight="true" outlineLevel="0" collapsed="false">
      <c r="A42" s="37" t="n">
        <v>41838</v>
      </c>
      <c r="B42" s="33" t="n">
        <v>38538.9325</v>
      </c>
      <c r="C42" s="40" t="e">
        <f aca="false">#REF!*100</f>
        <v>#REF!</v>
      </c>
      <c r="D42" s="41" t="n">
        <v>206.407</v>
      </c>
      <c r="E42" s="39" t="n">
        <f aca="false">(D42-D41)/D41*100</f>
        <v>-0.0172445028303209</v>
      </c>
      <c r="F42" s="39" t="n">
        <f aca="false">B42*D42</f>
        <v>7954705.4405275</v>
      </c>
      <c r="G42" s="39" t="n">
        <f aca="false">(A42-A41)/36500*F42</f>
        <v>217.937135356918</v>
      </c>
      <c r="H42" s="42" t="e">
        <f aca="false">B42*C42</f>
        <v>#REF!</v>
      </c>
      <c r="J42" s="41" t="n">
        <v>119.349</v>
      </c>
      <c r="K42" s="39" t="n">
        <f aca="false">(J42-J41)/J41*100</f>
        <v>-0.281903374151117</v>
      </c>
      <c r="L42" s="39"/>
      <c r="M42" s="26" t="n">
        <f aca="false">(((1+E42/100)/(1+K42/100))-1)*100</f>
        <v>0.265407062786038</v>
      </c>
      <c r="N42" s="26" t="n">
        <f aca="false">(((1+N41/100)*(1+M42/100))-1)*100</f>
        <v>106.759577111715</v>
      </c>
      <c r="O42" s="26" t="n">
        <f aca="false">IF(N42&lt;O41,O41,N42)</f>
        <v>108.998458655426</v>
      </c>
      <c r="Q42" s="39" t="e">
        <f aca="false">G42+H42</f>
        <v>#REF!</v>
      </c>
      <c r="T42" s="26"/>
    </row>
    <row r="43" customFormat="false" ht="12.75" hidden="false" customHeight="true" outlineLevel="0" collapsed="false">
      <c r="A43" s="37" t="n">
        <v>41841</v>
      </c>
      <c r="B43" s="33" t="n">
        <v>38538.9325</v>
      </c>
      <c r="C43" s="40" t="e">
        <f aca="false">#REF!*100</f>
        <v>#REF!</v>
      </c>
      <c r="D43" s="41" t="n">
        <v>205.9842</v>
      </c>
      <c r="E43" s="39" t="n">
        <f aca="false">(D43-D42)/D42*100</f>
        <v>-0.204838014214646</v>
      </c>
      <c r="F43" s="39" t="n">
        <f aca="false">B43*D43</f>
        <v>7938411.1798665</v>
      </c>
      <c r="G43" s="39" t="n">
        <f aca="false">(A43-A42)/36500*F43</f>
        <v>652.472151769849</v>
      </c>
      <c r="H43" s="42" t="e">
        <f aca="false">B43*C43</f>
        <v>#REF!</v>
      </c>
      <c r="J43" s="41" t="n">
        <v>118.7</v>
      </c>
      <c r="K43" s="39" t="n">
        <f aca="false">(J43-J42)/J42*100</f>
        <v>-0.543783358050759</v>
      </c>
      <c r="L43" s="39"/>
      <c r="M43" s="26" t="n">
        <f aca="false">(((1+E43/100)/(1+K43/100))-1)*100</f>
        <v>0.340798549633492</v>
      </c>
      <c r="N43" s="26" t="n">
        <f aca="false">(((1+N42/100)*(1+M43/100))-1)*100</f>
        <v>107.46421075174</v>
      </c>
      <c r="O43" s="26" t="n">
        <f aca="false">IF(N43&lt;O42,O42,N43)</f>
        <v>108.998458655426</v>
      </c>
      <c r="Q43" s="39" t="e">
        <f aca="false">G43+H43</f>
        <v>#REF!</v>
      </c>
      <c r="T43" s="26"/>
    </row>
    <row r="44" customFormat="false" ht="12.75" hidden="false" customHeight="true" outlineLevel="0" collapsed="false">
      <c r="A44" s="37" t="n">
        <v>41842</v>
      </c>
      <c r="B44" s="33" t="n">
        <v>38538.9325</v>
      </c>
      <c r="C44" s="40" t="e">
        <f aca="false">#REF!*100</f>
        <v>#REF!</v>
      </c>
      <c r="D44" s="41" t="n">
        <v>206.8151</v>
      </c>
      <c r="E44" s="39" t="n">
        <f aca="false">(D44-D43)/D43*100</f>
        <v>0.403380453452262</v>
      </c>
      <c r="F44" s="39" t="n">
        <f aca="false">B44*D44</f>
        <v>7970433.17888075</v>
      </c>
      <c r="G44" s="39" t="n">
        <f aca="false">(A44-A43)/36500*F44</f>
        <v>218.368032298103</v>
      </c>
      <c r="H44" s="42" t="e">
        <f aca="false">B44*C44</f>
        <v>#REF!</v>
      </c>
      <c r="J44" s="41" t="n">
        <v>119.74</v>
      </c>
      <c r="K44" s="39" t="n">
        <f aca="false">(J44-J43)/J43*100</f>
        <v>0.876158382476826</v>
      </c>
      <c r="L44" s="39"/>
      <c r="M44" s="26" t="n">
        <f aca="false">(((1+E44/100)/(1+K44/100))-1)*100</f>
        <v>-0.468671623310657</v>
      </c>
      <c r="N44" s="26" t="n">
        <f aca="false">(((1+N43/100)*(1+M44/100))-1)*100</f>
        <v>106.491884867421</v>
      </c>
      <c r="O44" s="26" t="n">
        <f aca="false">IF(N44&lt;O43,O43,N44)</f>
        <v>108.998458655426</v>
      </c>
      <c r="Q44" s="39" t="e">
        <f aca="false">G44+H44</f>
        <v>#REF!</v>
      </c>
      <c r="T44" s="26"/>
    </row>
    <row r="45" customFormat="false" ht="12.75" hidden="false" customHeight="true" outlineLevel="0" collapsed="false">
      <c r="A45" s="37" t="n">
        <v>41843</v>
      </c>
      <c r="B45" s="33" t="n">
        <v>38538.9325</v>
      </c>
      <c r="C45" s="40" t="e">
        <f aca="false">#REF!*100</f>
        <v>#REF!</v>
      </c>
      <c r="D45" s="41" t="n">
        <v>207.2738</v>
      </c>
      <c r="E45" s="39" t="n">
        <f aca="false">(D45-D44)/D44*100</f>
        <v>0.221792315938243</v>
      </c>
      <c r="F45" s="39" t="n">
        <f aca="false">B45*D45</f>
        <v>7988110.9872185</v>
      </c>
      <c r="G45" s="39" t="n">
        <f aca="false">(A45-A44)/36500*F45</f>
        <v>218.852355814205</v>
      </c>
      <c r="H45" s="42" t="e">
        <f aca="false">B45*C45</f>
        <v>#REF!</v>
      </c>
      <c r="J45" s="41" t="n">
        <v>119.78</v>
      </c>
      <c r="K45" s="39" t="n">
        <f aca="false">(J45-J44)/J44*100</f>
        <v>0.0334057123768217</v>
      </c>
      <c r="L45" s="39"/>
      <c r="M45" s="26" t="n">
        <f aca="false">(((1+E45/100)/(1+K45/100))-1)*100</f>
        <v>0.188323692690306</v>
      </c>
      <c r="N45" s="26" t="n">
        <f aca="false">(((1+N44/100)*(1+M45/100))-1)*100</f>
        <v>106.880758010109</v>
      </c>
      <c r="O45" s="26" t="n">
        <f aca="false">IF(N45&lt;O44,O44,N45)</f>
        <v>108.998458655426</v>
      </c>
      <c r="Q45" s="39" t="e">
        <f aca="false">G45+H45</f>
        <v>#REF!</v>
      </c>
      <c r="T45" s="26"/>
    </row>
    <row r="46" customFormat="false" ht="12.75" hidden="false" customHeight="true" outlineLevel="0" collapsed="false">
      <c r="A46" s="37" t="n">
        <v>41844</v>
      </c>
      <c r="B46" s="33" t="n">
        <v>38538.9325</v>
      </c>
      <c r="C46" s="40" t="e">
        <f aca="false">#REF!*100</f>
        <v>#REF!</v>
      </c>
      <c r="D46" s="41" t="n">
        <v>208.038</v>
      </c>
      <c r="E46" s="39" t="n">
        <f aca="false">(D46-D45)/D45*100</f>
        <v>0.368691074318132</v>
      </c>
      <c r="F46" s="39" t="n">
        <f aca="false">B46*D46</f>
        <v>8017562.439435</v>
      </c>
      <c r="G46" s="39" t="n">
        <f aca="false">(A46-A45)/36500*F46</f>
        <v>219.659244916027</v>
      </c>
      <c r="H46" s="42" t="e">
        <f aca="false">B46*C46</f>
        <v>#REF!</v>
      </c>
      <c r="J46" s="41" t="n">
        <v>120.229</v>
      </c>
      <c r="K46" s="39" t="n">
        <f aca="false">(J46-J45)/J45*100</f>
        <v>0.374853898814492</v>
      </c>
      <c r="L46" s="39"/>
      <c r="M46" s="26" t="n">
        <f aca="false">(((1+E46/100)/(1+K46/100))-1)*100</f>
        <v>-0.00613980918224843</v>
      </c>
      <c r="N46" s="26" t="n">
        <f aca="false">(((1+N45/100)*(1+M46/100))-1)*100</f>
        <v>106.868055926333</v>
      </c>
      <c r="O46" s="26" t="n">
        <f aca="false">IF(N46&lt;O45,O45,N46)</f>
        <v>108.998458655426</v>
      </c>
      <c r="Q46" s="39" t="e">
        <f aca="false">G46+H46</f>
        <v>#REF!</v>
      </c>
      <c r="T46" s="26"/>
    </row>
    <row r="47" customFormat="false" ht="12.75" hidden="false" customHeight="true" outlineLevel="0" collapsed="false">
      <c r="A47" s="37" t="n">
        <v>41845</v>
      </c>
      <c r="B47" s="33" t="n">
        <v>38538.9325</v>
      </c>
      <c r="C47" s="40" t="e">
        <f aca="false">#REF!*100</f>
        <v>#REF!</v>
      </c>
      <c r="D47" s="41" t="n">
        <v>207.0896</v>
      </c>
      <c r="E47" s="39" t="n">
        <f aca="false">(D47-D46)/D46*100</f>
        <v>-0.455878253011479</v>
      </c>
      <c r="F47" s="39" t="n">
        <f aca="false">B47*D47</f>
        <v>7981012.115852</v>
      </c>
      <c r="G47" s="39" t="n">
        <f aca="false">(A47-A46)/36500*F47</f>
        <v>218.657866187726</v>
      </c>
      <c r="H47" s="42" t="e">
        <f aca="false">B47*C47</f>
        <v>#REF!</v>
      </c>
      <c r="J47" s="41" t="n">
        <v>120.379</v>
      </c>
      <c r="K47" s="39" t="n">
        <f aca="false">(J47-J46)/J46*100</f>
        <v>0.124761912683301</v>
      </c>
      <c r="L47" s="39"/>
      <c r="M47" s="26" t="n">
        <f aca="false">(((1+E47/100)/(1+K47/100))-1)*100</f>
        <v>-0.579916650589518</v>
      </c>
      <c r="N47" s="26" t="n">
        <f aca="false">(((1+N46/100)*(1+M47/100))-1)*100</f>
        <v>105.668393625265</v>
      </c>
      <c r="O47" s="26" t="n">
        <f aca="false">IF(N47&lt;O46,O46,N47)</f>
        <v>108.998458655426</v>
      </c>
      <c r="Q47" s="39" t="e">
        <f aca="false">G47+H47</f>
        <v>#REF!</v>
      </c>
      <c r="T47" s="26"/>
    </row>
    <row r="48" customFormat="false" ht="12.75" hidden="false" customHeight="true" outlineLevel="0" collapsed="false">
      <c r="A48" s="37" t="n">
        <v>41848</v>
      </c>
      <c r="B48" s="33" t="n">
        <v>38538.9325</v>
      </c>
      <c r="C48" s="40" t="e">
        <f aca="false">#REF!*100</f>
        <v>#REF!</v>
      </c>
      <c r="D48" s="41" t="n">
        <v>206.6233</v>
      </c>
      <c r="E48" s="39" t="n">
        <f aca="false">(D48-D47)/D47*100</f>
        <v>-0.225168236357591</v>
      </c>
      <c r="F48" s="39" t="n">
        <f aca="false">B48*D48</f>
        <v>7963041.41162725</v>
      </c>
      <c r="G48" s="39" t="n">
        <f aca="false">(A48-A47)/36500*F48</f>
        <v>654.496554380322</v>
      </c>
      <c r="H48" s="42" t="e">
        <f aca="false">B48*C48</f>
        <v>#REF!</v>
      </c>
      <c r="J48" s="41" t="n">
        <v>120.905</v>
      </c>
      <c r="K48" s="39" t="n">
        <f aca="false">(J48-J47)/J47*100</f>
        <v>0.436953289194956</v>
      </c>
      <c r="L48" s="39"/>
      <c r="M48" s="26" t="n">
        <f aca="false">(((1+E48/100)/(1+K48/100))-1)*100</f>
        <v>-0.659240950535456</v>
      </c>
      <c r="N48" s="26" t="n">
        <f aca="false">(((1+N47/100)*(1+M48/100))-1)*100</f>
        <v>104.312543352179</v>
      </c>
      <c r="O48" s="26" t="n">
        <f aca="false">IF(N48&lt;O47,O47,N48)</f>
        <v>108.998458655426</v>
      </c>
      <c r="Q48" s="39" t="e">
        <f aca="false">G48+H48</f>
        <v>#REF!</v>
      </c>
      <c r="T48" s="26"/>
    </row>
    <row r="49" customFormat="false" ht="12.75" hidden="false" customHeight="true" outlineLevel="0" collapsed="false">
      <c r="A49" s="37" t="n">
        <v>41849</v>
      </c>
      <c r="B49" s="33" t="n">
        <v>38538.9325</v>
      </c>
      <c r="C49" s="40" t="e">
        <f aca="false">#REF!*100</f>
        <v>#REF!</v>
      </c>
      <c r="D49" s="41" t="n">
        <v>207.0043</v>
      </c>
      <c r="E49" s="39" t="n">
        <f aca="false">(D49-D48)/D48*100</f>
        <v>0.184393531610424</v>
      </c>
      <c r="F49" s="39" t="n">
        <f aca="false">B49*D49</f>
        <v>7977724.74490975</v>
      </c>
      <c r="G49" s="39" t="n">
        <f aca="false">(A49-A48)/36500*F49</f>
        <v>218.567801230404</v>
      </c>
      <c r="H49" s="42" t="e">
        <f aca="false">B49*C49</f>
        <v>#REF!</v>
      </c>
      <c r="J49" s="41" t="n">
        <v>120.898</v>
      </c>
      <c r="K49" s="39" t="n">
        <f aca="false">(J49-J48)/J48*100</f>
        <v>-0.00578966957529052</v>
      </c>
      <c r="L49" s="39"/>
      <c r="M49" s="26" t="n">
        <f aca="false">(((1+E49/100)/(1+K49/100))-1)*100</f>
        <v>0.190194212802175</v>
      </c>
      <c r="N49" s="26" t="n">
        <f aca="false">(((1+N48/100)*(1+M49/100))-1)*100</f>
        <v>104.701133985664</v>
      </c>
      <c r="O49" s="26" t="n">
        <f aca="false">IF(N49&lt;O48,O48,N49)</f>
        <v>108.998458655426</v>
      </c>
      <c r="Q49" s="39" t="e">
        <f aca="false">G49+H49</f>
        <v>#REF!</v>
      </c>
      <c r="T49" s="26"/>
    </row>
    <row r="50" customFormat="false" ht="12.75" hidden="false" customHeight="true" outlineLevel="0" collapsed="false">
      <c r="A50" s="37" t="n">
        <v>41850</v>
      </c>
      <c r="B50" s="33" t="n">
        <v>38538.9325</v>
      </c>
      <c r="C50" s="40" t="e">
        <f aca="false">#REF!*100</f>
        <v>#REF!</v>
      </c>
      <c r="D50" s="41" t="n">
        <v>208.0165</v>
      </c>
      <c r="E50" s="39" t="n">
        <f aca="false">(D50-D49)/D49*100</f>
        <v>0.488975349787423</v>
      </c>
      <c r="F50" s="39" t="n">
        <f aca="false">B50*D50</f>
        <v>8016733.85238625</v>
      </c>
      <c r="G50" s="39" t="n">
        <f aca="false">(A50-A49)/36500*F50</f>
        <v>219.636543900993</v>
      </c>
      <c r="H50" s="42" t="e">
        <f aca="false">B50*C50</f>
        <v>#REF!</v>
      </c>
      <c r="J50" s="41" t="n">
        <v>120.954</v>
      </c>
      <c r="K50" s="39" t="n">
        <f aca="false">(J50-J49)/J49*100</f>
        <v>0.0463200383794582</v>
      </c>
      <c r="L50" s="39"/>
      <c r="M50" s="26" t="n">
        <f aca="false">(((1+E50/100)/(1+K50/100))-1)*100</f>
        <v>0.442450368227587</v>
      </c>
      <c r="N50" s="26" t="n">
        <f aca="false">(((1+N49/100)*(1+M50/100))-1)*100</f>
        <v>105.606834906749</v>
      </c>
      <c r="O50" s="26" t="n">
        <f aca="false">IF(N50&lt;O49,O49,N50)</f>
        <v>108.998458655426</v>
      </c>
      <c r="Q50" s="39" t="e">
        <f aca="false">G50+H50</f>
        <v>#REF!</v>
      </c>
      <c r="T50" s="26"/>
    </row>
    <row r="51" customFormat="false" ht="12.75" hidden="false" customHeight="true" outlineLevel="0" collapsed="false">
      <c r="A51" s="37" t="n">
        <v>41851</v>
      </c>
      <c r="B51" s="33" t="n">
        <v>38538.9325</v>
      </c>
      <c r="C51" s="40" t="e">
        <f aca="false">#REF!*100</f>
        <v>#REF!</v>
      </c>
      <c r="D51" s="41" t="n">
        <v>207.0129</v>
      </c>
      <c r="E51" s="39" t="n">
        <f aca="false">(D51-D50)/D50*100</f>
        <v>-0.482461727795634</v>
      </c>
      <c r="F51" s="39" t="n">
        <f aca="false">B51*D51</f>
        <v>7978056.17972925</v>
      </c>
      <c r="G51" s="39" t="n">
        <f aca="false">(A51-A50)/36500*F51</f>
        <v>218.576881636418</v>
      </c>
      <c r="H51" s="42" t="e">
        <f aca="false">B51*C51</f>
        <v>#REF!</v>
      </c>
      <c r="J51" s="41" t="n">
        <v>120.305</v>
      </c>
      <c r="K51" s="39" t="n">
        <f aca="false">(J51-J50)/J50*100</f>
        <v>-0.536567620748373</v>
      </c>
      <c r="L51" s="39"/>
      <c r="M51" s="26" t="n">
        <f aca="false">(((1+E51/100)/(1+K51/100))-1)*100</f>
        <v>0.0543977737933243</v>
      </c>
      <c r="N51" s="26" t="n">
        <f aca="false">(((1+N50/100)*(1+M51/100))-1)*100</f>
        <v>105.718680447705</v>
      </c>
      <c r="O51" s="26" t="n">
        <f aca="false">IF(N51&lt;O50,O50,N51)</f>
        <v>108.998458655426</v>
      </c>
      <c r="Q51" s="39" t="e">
        <f aca="false">G51+H51</f>
        <v>#REF!</v>
      </c>
      <c r="T51" s="26"/>
    </row>
    <row r="52" customFormat="false" ht="12.75" hidden="false" customHeight="true" outlineLevel="0" collapsed="false">
      <c r="A52" s="37" t="n">
        <v>41852</v>
      </c>
      <c r="B52" s="33" t="n">
        <v>38538.9325</v>
      </c>
      <c r="C52" s="40" t="e">
        <f aca="false">#REF!*100</f>
        <v>#REF!</v>
      </c>
      <c r="D52" s="41" t="n">
        <v>206.121</v>
      </c>
      <c r="E52" s="39" t="n">
        <f aca="false">(D52-D51)/D51*100</f>
        <v>-0.430842715598879</v>
      </c>
      <c r="F52" s="39" t="n">
        <f aca="false">B52*D52</f>
        <v>7943683.3058325</v>
      </c>
      <c r="G52" s="39" t="n">
        <f aca="false">(A52-A51)/36500*F52</f>
        <v>217.635159063904</v>
      </c>
      <c r="H52" s="42" t="e">
        <f aca="false">B52*C52</f>
        <v>#REF!</v>
      </c>
      <c r="J52" s="41" t="n">
        <v>119.673</v>
      </c>
      <c r="K52" s="39" t="n">
        <f aca="false">(J52-J51)/J51*100</f>
        <v>-0.525331449233203</v>
      </c>
      <c r="L52" s="39"/>
      <c r="M52" s="26" t="n">
        <f aca="false">(((1+E52/100)/(1+K52/100))-1)*100</f>
        <v>0.0949877340743255</v>
      </c>
      <c r="N52" s="26" t="n">
        <f aca="false">(((1+N51/100)*(1+M52/100))-1)*100</f>
        <v>105.91408796083</v>
      </c>
      <c r="O52" s="26" t="n">
        <f aca="false">IF(N52&lt;O51,O51,N52)</f>
        <v>108.998458655426</v>
      </c>
      <c r="Q52" s="39" t="e">
        <f aca="false">G52+H52</f>
        <v>#REF!</v>
      </c>
      <c r="T52" s="26"/>
    </row>
    <row r="53" customFormat="false" ht="12.75" hidden="false" customHeight="true" outlineLevel="0" collapsed="false">
      <c r="A53" s="37" t="n">
        <v>41855</v>
      </c>
      <c r="B53" s="33" t="n">
        <v>38538.9325</v>
      </c>
      <c r="C53" s="40" t="e">
        <f aca="false">#REF!*100</f>
        <v>#REF!</v>
      </c>
      <c r="D53" s="41" t="n">
        <v>205.601</v>
      </c>
      <c r="E53" s="39" t="n">
        <f aca="false">(D53-D52)/D52*100</f>
        <v>-0.252279001169221</v>
      </c>
      <c r="F53" s="39" t="n">
        <f aca="false">B53*D53</f>
        <v>7923643.0609325</v>
      </c>
      <c r="G53" s="39" t="n">
        <f aca="false">(A53-A52)/36500*F53</f>
        <v>651.258333775274</v>
      </c>
      <c r="H53" s="42" t="e">
        <f aca="false">B53*C53</f>
        <v>#REF!</v>
      </c>
      <c r="J53" s="41" t="n">
        <v>119.984</v>
      </c>
      <c r="K53" s="39" t="n">
        <f aca="false">(J53-J52)/J52*100</f>
        <v>0.259874825566329</v>
      </c>
      <c r="L53" s="39"/>
      <c r="M53" s="26" t="n">
        <f aca="false">(((1+E53/100)/(1+K53/100))-1)*100</f>
        <v>-0.510826317733393</v>
      </c>
      <c r="N53" s="26" t="n">
        <f aca="false">(((1+N52/100)*(1+M53/100))-1)*100</f>
        <v>104.862224607606</v>
      </c>
      <c r="O53" s="26" t="n">
        <f aca="false">IF(N53&lt;O52,O52,N53)</f>
        <v>108.998458655426</v>
      </c>
      <c r="Q53" s="39" t="e">
        <f aca="false">G53+H53</f>
        <v>#REF!</v>
      </c>
      <c r="T53" s="26"/>
    </row>
    <row r="54" customFormat="false" ht="12.75" hidden="false" customHeight="true" outlineLevel="0" collapsed="false">
      <c r="A54" s="37" t="n">
        <v>41856</v>
      </c>
      <c r="B54" s="33" t="n">
        <v>38538.9325</v>
      </c>
      <c r="C54" s="40" t="e">
        <f aca="false">#REF!*100</f>
        <v>#REF!</v>
      </c>
      <c r="D54" s="41" t="n">
        <v>207.4272</v>
      </c>
      <c r="E54" s="39" t="n">
        <f aca="false">(D54-D53)/D53*100</f>
        <v>0.888225251822705</v>
      </c>
      <c r="F54" s="39" t="n">
        <f aca="false">B54*D54</f>
        <v>7994022.859464</v>
      </c>
      <c r="G54" s="39" t="n">
        <f aca="false">(A54-A53)/36500*F54</f>
        <v>219.014324916822</v>
      </c>
      <c r="H54" s="42" t="e">
        <f aca="false">B54*C54</f>
        <v>#REF!</v>
      </c>
      <c r="J54" s="41" t="n">
        <v>119.917</v>
      </c>
      <c r="K54" s="39" t="n">
        <f aca="false">(J54-J53)/J53*100</f>
        <v>-0.055840778770497</v>
      </c>
      <c r="L54" s="39"/>
      <c r="M54" s="26" t="n">
        <f aca="false">(((1+E54/100)/(1+K54/100))-1)*100</f>
        <v>0.944593498959234</v>
      </c>
      <c r="N54" s="26" t="n">
        <f aca="false">(((1+N53/100)*(1+M54/100))-1)*100</f>
        <v>106.797339863072</v>
      </c>
      <c r="O54" s="26" t="n">
        <f aca="false">IF(N54&lt;O53,O53,N54)</f>
        <v>108.998458655426</v>
      </c>
      <c r="Q54" s="39" t="e">
        <f aca="false">G54+H54</f>
        <v>#REF!</v>
      </c>
      <c r="T54" s="26"/>
    </row>
    <row r="55" customFormat="false" ht="12.75" hidden="false" customHeight="true" outlineLevel="0" collapsed="false">
      <c r="A55" s="37" t="n">
        <v>41857</v>
      </c>
      <c r="B55" s="33" t="n">
        <v>38538.9325</v>
      </c>
      <c r="C55" s="40" t="e">
        <f aca="false">#REF!*100</f>
        <v>#REF!</v>
      </c>
      <c r="D55" s="41" t="n">
        <v>208.5313</v>
      </c>
      <c r="E55" s="39" t="n">
        <f aca="false">(D55-D54)/D54*100</f>
        <v>0.532283133552392</v>
      </c>
      <c r="F55" s="39" t="n">
        <f aca="false">B55*D55</f>
        <v>8036573.69483725</v>
      </c>
      <c r="G55" s="39" t="n">
        <f aca="false">(A55-A54)/36500*F55</f>
        <v>220.180101228418</v>
      </c>
      <c r="H55" s="42" t="e">
        <f aca="false">B55*C55</f>
        <v>#REF!</v>
      </c>
      <c r="J55" s="41" t="n">
        <v>120.069</v>
      </c>
      <c r="K55" s="39" t="n">
        <f aca="false">(J55-J54)/J54*100</f>
        <v>0.126754338417406</v>
      </c>
      <c r="L55" s="39"/>
      <c r="M55" s="26" t="n">
        <f aca="false">(((1+E55/100)/(1+K55/100))-1)*100</f>
        <v>0.405015420518229</v>
      </c>
      <c r="N55" s="26" t="n">
        <f aca="false">(((1+N54/100)*(1+M55/100))-1)*100</f>
        <v>107.634900978739</v>
      </c>
      <c r="O55" s="26" t="n">
        <f aca="false">IF(N55&lt;O54,O54,N55)</f>
        <v>108.998458655426</v>
      </c>
      <c r="Q55" s="39" t="e">
        <f aca="false">G55+H55</f>
        <v>#REF!</v>
      </c>
      <c r="T55" s="26"/>
    </row>
    <row r="56" customFormat="false" ht="12.75" hidden="false" customHeight="true" outlineLevel="0" collapsed="false">
      <c r="A56" s="37" t="n">
        <v>41858</v>
      </c>
      <c r="B56" s="33" t="n">
        <v>38538.9325</v>
      </c>
      <c r="C56" s="40" t="e">
        <f aca="false">#REF!*100</f>
        <v>#REF!</v>
      </c>
      <c r="D56" s="41" t="n">
        <v>208.5469</v>
      </c>
      <c r="E56" s="39" t="n">
        <f aca="false">(D56-D55)/D55*100</f>
        <v>0.00748089135779918</v>
      </c>
      <c r="F56" s="39" t="n">
        <f aca="false">B56*D56</f>
        <v>8037174.90218425</v>
      </c>
      <c r="G56" s="39" t="n">
        <f aca="false">(A56-A55)/36500*F56</f>
        <v>220.196572662582</v>
      </c>
      <c r="H56" s="42" t="e">
        <f aca="false">B56*C56</f>
        <v>#REF!</v>
      </c>
      <c r="J56" s="41" t="n">
        <v>120.011</v>
      </c>
      <c r="K56" s="39" t="n">
        <f aca="false">(J56-J55)/J55*100</f>
        <v>-0.0483055576376974</v>
      </c>
      <c r="L56" s="39"/>
      <c r="M56" s="26" t="n">
        <f aca="false">(((1+E56/100)/(1+K56/100))-1)*100</f>
        <v>0.0558134099744256</v>
      </c>
      <c r="N56" s="26" t="n">
        <f aca="false">(((1+N55/100)*(1+M56/100))-1)*100</f>
        <v>107.750789097273</v>
      </c>
      <c r="O56" s="26" t="n">
        <f aca="false">IF(N56&lt;O55,O55,N56)</f>
        <v>108.998458655426</v>
      </c>
      <c r="Q56" s="39" t="e">
        <f aca="false">G56+H56</f>
        <v>#REF!</v>
      </c>
      <c r="T56" s="26"/>
    </row>
    <row r="57" customFormat="false" ht="12.75" hidden="false" customHeight="true" outlineLevel="0" collapsed="false">
      <c r="A57" s="37" t="n">
        <v>41859</v>
      </c>
      <c r="B57" s="33" t="n">
        <v>38538.9325</v>
      </c>
      <c r="C57" s="40" t="e">
        <f aca="false">#REF!*100</f>
        <v>#REF!</v>
      </c>
      <c r="D57" s="41" t="n">
        <v>209.4116</v>
      </c>
      <c r="E57" s="39" t="n">
        <f aca="false">(D57-D56)/D56*100</f>
        <v>0.41463095351693</v>
      </c>
      <c r="F57" s="39" t="n">
        <f aca="false">B57*D57</f>
        <v>8070499.517117</v>
      </c>
      <c r="G57" s="39" t="n">
        <f aca="false">(A57-A56)/36500*F57</f>
        <v>221.109575811425</v>
      </c>
      <c r="H57" s="42" t="e">
        <f aca="false">B57*C57</f>
        <v>#REF!</v>
      </c>
      <c r="J57" s="41" t="n">
        <v>119.961</v>
      </c>
      <c r="K57" s="39" t="n">
        <f aca="false">(J57-J56)/J56*100</f>
        <v>-0.0416628475723035</v>
      </c>
      <c r="L57" s="39"/>
      <c r="M57" s="26" t="n">
        <f aca="false">(((1+E57/100)/(1+K57/100))-1)*100</f>
        <v>0.456483985316214</v>
      </c>
      <c r="N57" s="26" t="n">
        <f aca="false">(((1+N56/100)*(1+M57/100))-1)*100</f>
        <v>108.69913817887</v>
      </c>
      <c r="O57" s="26" t="n">
        <f aca="false">IF(N57&lt;O56,O56,N57)</f>
        <v>108.998458655426</v>
      </c>
      <c r="Q57" s="39" t="e">
        <f aca="false">G57+H57</f>
        <v>#REF!</v>
      </c>
      <c r="T57" s="26"/>
    </row>
    <row r="58" customFormat="false" ht="12.75" hidden="false" customHeight="true" outlineLevel="0" collapsed="false">
      <c r="A58" s="37" t="n">
        <v>41862</v>
      </c>
      <c r="B58" s="33" t="n">
        <v>38538.9325</v>
      </c>
      <c r="C58" s="40" t="e">
        <f aca="false">#REF!*100</f>
        <v>#REF!</v>
      </c>
      <c r="D58" s="41" t="n">
        <v>210.7093</v>
      </c>
      <c r="E58" s="39" t="n">
        <f aca="false">(D58-D57)/D57*100</f>
        <v>0.619688689642799</v>
      </c>
      <c r="F58" s="39" t="n">
        <f aca="false">B58*D58</f>
        <v>8120511.48982225</v>
      </c>
      <c r="G58" s="39" t="n">
        <f aca="false">(A58-A57)/36500*F58</f>
        <v>667.439300533336</v>
      </c>
      <c r="H58" s="42" t="e">
        <f aca="false">B58*C58</f>
        <v>#REF!</v>
      </c>
      <c r="J58" s="41" t="n">
        <v>119.826</v>
      </c>
      <c r="K58" s="39" t="n">
        <f aca="false">(J58-J57)/J57*100</f>
        <v>-0.11253657438668</v>
      </c>
      <c r="L58" s="39"/>
      <c r="M58" s="26" t="n">
        <f aca="false">(((1+E58/100)/(1+K58/100))-1)*100</f>
        <v>0.733050213628417</v>
      </c>
      <c r="N58" s="26" t="n">
        <f aca="false">(((1+N57/100)*(1+M58/100))-1)*100</f>
        <v>110.229007657131</v>
      </c>
      <c r="O58" s="26" t="n">
        <f aca="false">IF(N58&lt;O57,O57,N58)</f>
        <v>110.229007657131</v>
      </c>
      <c r="Q58" s="39" t="e">
        <f aca="false">G58+H58</f>
        <v>#REF!</v>
      </c>
      <c r="T58" s="26"/>
    </row>
    <row r="59" customFormat="false" ht="12.75" hidden="false" customHeight="true" outlineLevel="0" collapsed="false">
      <c r="A59" s="37" t="n">
        <v>41863</v>
      </c>
      <c r="B59" s="33" t="n">
        <v>38538.9325</v>
      </c>
      <c r="C59" s="40" t="e">
        <f aca="false">#REF!*100</f>
        <v>#REF!</v>
      </c>
      <c r="D59" s="41" t="n">
        <v>210.1176</v>
      </c>
      <c r="E59" s="39" t="n">
        <f aca="false">(D59-D58)/D58*100</f>
        <v>-0.280813423992203</v>
      </c>
      <c r="F59" s="39" t="n">
        <f aca="false">B59*D59</f>
        <v>8097708.003462</v>
      </c>
      <c r="G59" s="39" t="n">
        <f aca="false">(A59-A58)/36500*F59</f>
        <v>221.855013793479</v>
      </c>
      <c r="H59" s="42" t="e">
        <f aca="false">B59*C59</f>
        <v>#REF!</v>
      </c>
      <c r="J59" s="41" t="n">
        <v>119.719</v>
      </c>
      <c r="K59" s="39" t="n">
        <f aca="false">(J59-J58)/J58*100</f>
        <v>-0.0892961460784799</v>
      </c>
      <c r="L59" s="39"/>
      <c r="M59" s="26" t="n">
        <f aca="false">(((1+E59/100)/(1+K59/100))-1)*100</f>
        <v>-0.191688448310545</v>
      </c>
      <c r="N59" s="26" t="n">
        <f aca="false">(((1+N58/100)*(1+M59/100))-1)*100</f>
        <v>109.826022934454</v>
      </c>
      <c r="O59" s="26" t="n">
        <f aca="false">IF(N59&lt;O58,O58,N59)</f>
        <v>110.229007657131</v>
      </c>
      <c r="Q59" s="39" t="e">
        <f aca="false">G59+H59</f>
        <v>#REF!</v>
      </c>
      <c r="T59" s="26"/>
    </row>
    <row r="60" customFormat="false" ht="12.75" hidden="false" customHeight="true" outlineLevel="0" collapsed="false">
      <c r="A60" s="37" t="n">
        <v>41864</v>
      </c>
      <c r="B60" s="33" t="n">
        <v>38538.9325</v>
      </c>
      <c r="C60" s="40" t="e">
        <f aca="false">#REF!*100</f>
        <v>#REF!</v>
      </c>
      <c r="D60" s="41" t="n">
        <v>210.1954</v>
      </c>
      <c r="E60" s="39" t="n">
        <f aca="false">(D60-D59)/D59*100</f>
        <v>0.0370268839925814</v>
      </c>
      <c r="F60" s="39" t="n">
        <f aca="false">B60*D60</f>
        <v>8100706.3324105</v>
      </c>
      <c r="G60" s="39" t="n">
        <f aca="false">(A60-A59)/36500*F60</f>
        <v>221.937159792069</v>
      </c>
      <c r="H60" s="42" t="e">
        <f aca="false">B60*C60</f>
        <v>#REF!</v>
      </c>
      <c r="J60" s="41" t="n">
        <v>119.399</v>
      </c>
      <c r="K60" s="39" t="n">
        <f aca="false">(J60-J59)/J59*100</f>
        <v>-0.267292576783963</v>
      </c>
      <c r="L60" s="39"/>
      <c r="M60" s="26" t="n">
        <f aca="false">(((1+E60/100)/(1+K60/100))-1)*100</f>
        <v>0.305135064152195</v>
      </c>
      <c r="N60" s="26" t="n">
        <f aca="false">(((1+N59/100)*(1+M60/100))-1)*100</f>
        <v>110.466275704143</v>
      </c>
      <c r="O60" s="26" t="n">
        <f aca="false">IF(N60&lt;O59,O59,N60)</f>
        <v>110.466275704143</v>
      </c>
      <c r="Q60" s="39" t="e">
        <f aca="false">G60+H60</f>
        <v>#REF!</v>
      </c>
      <c r="T60" s="26"/>
    </row>
    <row r="61" customFormat="false" ht="12.75" hidden="false" customHeight="true" outlineLevel="0" collapsed="false">
      <c r="A61" s="37" t="n">
        <v>41865</v>
      </c>
      <c r="B61" s="33" t="n">
        <v>38538.9325</v>
      </c>
      <c r="C61" s="40" t="e">
        <f aca="false">#REF!*100</f>
        <v>#REF!</v>
      </c>
      <c r="D61" s="41" t="n">
        <v>209.0983</v>
      </c>
      <c r="E61" s="39" t="n">
        <f aca="false">(D61-D60)/D60*100</f>
        <v>-0.521942915972477</v>
      </c>
      <c r="F61" s="39" t="n">
        <f aca="false">B61*D61</f>
        <v>8058425.26956475</v>
      </c>
      <c r="G61" s="39" t="n">
        <f aca="false">(A61-A60)/36500*F61</f>
        <v>220.778774508623</v>
      </c>
      <c r="H61" s="42" t="e">
        <f aca="false">B61*C61</f>
        <v>#REF!</v>
      </c>
      <c r="J61" s="41" t="n">
        <v>119.808</v>
      </c>
      <c r="K61" s="39" t="n">
        <f aca="false">(J61-J60)/J60*100</f>
        <v>0.34254893257063</v>
      </c>
      <c r="L61" s="39"/>
      <c r="M61" s="26" t="n">
        <f aca="false">(((1+E61/100)/(1+K61/100))-1)*100</f>
        <v>-0.861540650242021</v>
      </c>
      <c r="N61" s="26" t="n">
        <f aca="false">(((1+N60/100)*(1+M61/100))-1)*100</f>
        <v>108.653023183901</v>
      </c>
      <c r="O61" s="26" t="n">
        <f aca="false">IF(N61&lt;O60,O60,N61)</f>
        <v>110.466275704143</v>
      </c>
      <c r="Q61" s="39" t="e">
        <f aca="false">G61+H61</f>
        <v>#REF!</v>
      </c>
      <c r="T61" s="26"/>
    </row>
    <row r="62" customFormat="false" ht="12.75" hidden="false" customHeight="true" outlineLevel="0" collapsed="false">
      <c r="A62" s="37" t="n">
        <v>41866</v>
      </c>
      <c r="B62" s="33" t="n">
        <v>38538.9325</v>
      </c>
      <c r="C62" s="40" t="e">
        <f aca="false">#REF!*100</f>
        <v>#REF!</v>
      </c>
      <c r="D62" s="41" t="n">
        <v>208.7057</v>
      </c>
      <c r="E62" s="39" t="n">
        <f aca="false">(D62-D61)/D61*100</f>
        <v>-0.187758580533647</v>
      </c>
      <c r="F62" s="39" t="n">
        <f aca="false">B62*D62</f>
        <v>8043294.88466525</v>
      </c>
      <c r="G62" s="39" t="n">
        <f aca="false">(A62-A61)/36500*F62</f>
        <v>220.364243415486</v>
      </c>
      <c r="H62" s="42" t="e">
        <f aca="false">B62*C62</f>
        <v>#REF!</v>
      </c>
      <c r="J62" s="41" t="n">
        <v>119.407</v>
      </c>
      <c r="K62" s="39" t="n">
        <f aca="false">(J62-J61)/J61*100</f>
        <v>-0.334702190170949</v>
      </c>
      <c r="L62" s="39"/>
      <c r="M62" s="26" t="n">
        <f aca="false">(((1+E62/100)/(1+K62/100))-1)*100</f>
        <v>0.147437084789215</v>
      </c>
      <c r="N62" s="26" t="n">
        <f aca="false">(((1+N61/100)*(1+M62/100))-1)*100</f>
        <v>108.960655118608</v>
      </c>
      <c r="O62" s="26" t="n">
        <f aca="false">IF(N62&lt;O61,O61,N62)</f>
        <v>110.466275704143</v>
      </c>
      <c r="Q62" s="39" t="e">
        <f aca="false">G62+H62</f>
        <v>#REF!</v>
      </c>
      <c r="T62" s="26"/>
    </row>
    <row r="63" customFormat="false" ht="12.75" hidden="false" customHeight="true" outlineLevel="0" collapsed="false">
      <c r="A63" s="37" t="n">
        <v>41869</v>
      </c>
      <c r="B63" s="33" t="n">
        <v>38538.9325</v>
      </c>
      <c r="C63" s="40" t="e">
        <f aca="false">#REF!*100</f>
        <v>#REF!</v>
      </c>
      <c r="D63" s="41" t="n">
        <v>208.7617</v>
      </c>
      <c r="E63" s="39" t="n">
        <f aca="false">(D63-D62)/D62*100</f>
        <v>0.0268320414823281</v>
      </c>
      <c r="F63" s="39" t="n">
        <f aca="false">B63*D63</f>
        <v>8045453.06488525</v>
      </c>
      <c r="G63" s="39" t="n">
        <f aca="false">(A63-A62)/36500*F63</f>
        <v>661.270114922075</v>
      </c>
      <c r="H63" s="42" t="e">
        <f aca="false">B63*C63</f>
        <v>#REF!</v>
      </c>
      <c r="J63" s="41" t="n">
        <v>119.229</v>
      </c>
      <c r="K63" s="39" t="n">
        <f aca="false">(J63-J62)/J62*100</f>
        <v>-0.149069987521667</v>
      </c>
      <c r="L63" s="39"/>
      <c r="M63" s="26" t="n">
        <f aca="false">(((1+E63/100)/(1+K63/100))-1)*100</f>
        <v>0.176164637607301</v>
      </c>
      <c r="N63" s="26" t="n">
        <f aca="false">(((1+N62/100)*(1+M63/100))-1)*100</f>
        <v>109.32876989944</v>
      </c>
      <c r="O63" s="26" t="n">
        <f aca="false">IF(N63&lt;O62,O62,N63)</f>
        <v>110.466275704143</v>
      </c>
      <c r="Q63" s="39" t="e">
        <f aca="false">G63+H63</f>
        <v>#REF!</v>
      </c>
      <c r="T63" s="26"/>
    </row>
    <row r="64" customFormat="false" ht="12.75" hidden="false" customHeight="true" outlineLevel="0" collapsed="false">
      <c r="A64" s="37" t="n">
        <v>41870</v>
      </c>
      <c r="B64" s="33" t="n">
        <v>38538.9325</v>
      </c>
      <c r="C64" s="40" t="e">
        <f aca="false">#REF!*100</f>
        <v>#REF!</v>
      </c>
      <c r="D64" s="41" t="n">
        <v>209.6549</v>
      </c>
      <c r="E64" s="39" t="n">
        <f aca="false">(D64-D63)/D63*100</f>
        <v>0.427856259074345</v>
      </c>
      <c r="F64" s="39" t="n">
        <f aca="false">B64*D64</f>
        <v>8079876.03939425</v>
      </c>
      <c r="G64" s="39" t="n">
        <f aca="false">(A64-A63)/36500*F64</f>
        <v>221.366466832719</v>
      </c>
      <c r="H64" s="42" t="e">
        <f aca="false">B64*C64</f>
        <v>#REF!</v>
      </c>
      <c r="J64" s="41" t="n">
        <v>119.89</v>
      </c>
      <c r="K64" s="39" t="n">
        <f aca="false">(J64-J63)/J63*100</f>
        <v>0.554395323285443</v>
      </c>
      <c r="L64" s="39"/>
      <c r="M64" s="26" t="n">
        <f aca="false">(((1+E64/100)/(1+K64/100))-1)*100</f>
        <v>-0.125841405345106</v>
      </c>
      <c r="N64" s="26" t="n">
        <f aca="false">(((1+N63/100)*(1+M64/100))-1)*100</f>
        <v>109.065347633607</v>
      </c>
      <c r="O64" s="26" t="n">
        <f aca="false">IF(N64&lt;O63,O63,N64)</f>
        <v>110.466275704143</v>
      </c>
      <c r="Q64" s="39" t="e">
        <f aca="false">G64+H64</f>
        <v>#REF!</v>
      </c>
      <c r="T64" s="26"/>
    </row>
    <row r="65" customFormat="false" ht="12.75" hidden="false" customHeight="true" outlineLevel="0" collapsed="false">
      <c r="A65" s="37" t="n">
        <v>41871</v>
      </c>
      <c r="B65" s="33" t="n">
        <v>38538.9325</v>
      </c>
      <c r="C65" s="40" t="e">
        <f aca="false">#REF!*100</f>
        <v>#REF!</v>
      </c>
      <c r="D65" s="41" t="n">
        <v>209.4906</v>
      </c>
      <c r="E65" s="39" t="n">
        <f aca="false">(D65-D64)/D64*100</f>
        <v>-0.0783668781411726</v>
      </c>
      <c r="F65" s="39" t="n">
        <f aca="false">B65*D65</f>
        <v>8073544.0927845</v>
      </c>
      <c r="G65" s="39" t="n">
        <f aca="false">(A65-A64)/36500*F65</f>
        <v>221.192988843411</v>
      </c>
      <c r="H65" s="42" t="e">
        <f aca="false">B65*C65</f>
        <v>#REF!</v>
      </c>
      <c r="J65" s="41" t="n">
        <v>119.834</v>
      </c>
      <c r="K65" s="39" t="n">
        <f aca="false">(J65-J64)/J64*100</f>
        <v>-0.0467094836933834</v>
      </c>
      <c r="L65" s="39"/>
      <c r="M65" s="26" t="n">
        <f aca="false">(((1+E65/100)/(1+K65/100))-1)*100</f>
        <v>-0.0316721883634408</v>
      </c>
      <c r="N65" s="26" t="n">
        <f aca="false">(((1+N64/100)*(1+M65/100))-1)*100</f>
        <v>108.999132062902</v>
      </c>
      <c r="O65" s="26" t="n">
        <f aca="false">IF(N65&lt;O64,O64,N65)</f>
        <v>110.466275704143</v>
      </c>
      <c r="Q65" s="39" t="e">
        <f aca="false">G65+H65</f>
        <v>#REF!</v>
      </c>
      <c r="T65" s="26"/>
    </row>
    <row r="66" customFormat="false" ht="12.75" hidden="false" customHeight="true" outlineLevel="0" collapsed="false">
      <c r="A66" s="37" t="n">
        <v>41872</v>
      </c>
      <c r="B66" s="33" t="n">
        <v>38538.9325</v>
      </c>
      <c r="C66" s="40" t="e">
        <f aca="false">#REF!*100</f>
        <v>#REF!</v>
      </c>
      <c r="D66" s="41" t="n">
        <v>210.2085</v>
      </c>
      <c r="E66" s="39" t="n">
        <f aca="false">(D66-D65)/D65*100</f>
        <v>0.342688407021597</v>
      </c>
      <c r="F66" s="39" t="n">
        <f aca="false">B66*D66</f>
        <v>8101211.19242625</v>
      </c>
      <c r="G66" s="39" t="n">
        <f aca="false">(A66-A65)/36500*F66</f>
        <v>221.950991573322</v>
      </c>
      <c r="H66" s="42" t="e">
        <f aca="false">B66*C66</f>
        <v>#REF!</v>
      </c>
      <c r="J66" s="41" t="n">
        <v>119.031</v>
      </c>
      <c r="K66" s="39" t="n">
        <f aca="false">(J66-J65)/J65*100</f>
        <v>-0.670093629520835</v>
      </c>
      <c r="L66" s="39"/>
      <c r="M66" s="26" t="n">
        <f aca="false">(((1+E66/100)/(1+K66/100))-1)*100</f>
        <v>1.01961440773435</v>
      </c>
      <c r="N66" s="26" t="n">
        <f aca="false">(((1+N65/100)*(1+M66/100))-1)*100</f>
        <v>111.130117325455</v>
      </c>
      <c r="O66" s="26" t="n">
        <f aca="false">IF(N66&lt;O65,O65,N66)</f>
        <v>111.130117325455</v>
      </c>
      <c r="Q66" s="39" t="e">
        <f aca="false">G66+H66</f>
        <v>#REF!</v>
      </c>
      <c r="T66" s="26"/>
    </row>
    <row r="67" customFormat="false" ht="12.75" hidden="false" customHeight="true" outlineLevel="0" collapsed="false">
      <c r="A67" s="37" t="n">
        <v>41873</v>
      </c>
      <c r="B67" s="33" t="n">
        <v>38538.9325</v>
      </c>
      <c r="C67" s="40" t="e">
        <f aca="false">#REF!*100</f>
        <v>#REF!</v>
      </c>
      <c r="D67" s="41" t="n">
        <v>209.4884</v>
      </c>
      <c r="E67" s="39" t="n">
        <f aca="false">(D67-D66)/D66*100</f>
        <v>-0.342564644150914</v>
      </c>
      <c r="F67" s="39" t="n">
        <f aca="false">B67*D67</f>
        <v>8073459.307133</v>
      </c>
      <c r="G67" s="39" t="n">
        <f aca="false">(A67-A66)/36500*F67</f>
        <v>221.190665948849</v>
      </c>
      <c r="H67" s="42" t="e">
        <f aca="false">B67*C67</f>
        <v>#REF!</v>
      </c>
      <c r="J67" s="41" t="n">
        <v>118.747</v>
      </c>
      <c r="K67" s="39" t="n">
        <f aca="false">(J67-J66)/J66*100</f>
        <v>-0.23859330762575</v>
      </c>
      <c r="L67" s="39"/>
      <c r="M67" s="26" t="n">
        <f aca="false">(((1+E67/100)/(1+K67/100))-1)*100</f>
        <v>-0.104219998466715</v>
      </c>
      <c r="N67" s="26" t="n">
        <f aca="false">(((1+N66/100)*(1+M67/100))-1)*100</f>
        <v>110.910077520415</v>
      </c>
      <c r="O67" s="26" t="n">
        <f aca="false">IF(N67&lt;O66,O66,N67)</f>
        <v>111.130117325455</v>
      </c>
      <c r="Q67" s="39" t="e">
        <f aca="false">G67+H67</f>
        <v>#REF!</v>
      </c>
      <c r="T67" s="26"/>
    </row>
    <row r="68" customFormat="false" ht="12.75" hidden="false" customHeight="true" outlineLevel="0" collapsed="false">
      <c r="A68" s="37" t="n">
        <v>41876</v>
      </c>
      <c r="B68" s="33" t="n">
        <v>38538.9325</v>
      </c>
      <c r="C68" s="40" t="e">
        <f aca="false">#REF!*100</f>
        <v>#REF!</v>
      </c>
      <c r="D68" s="41" t="n">
        <v>208.8315</v>
      </c>
      <c r="E68" s="39" t="n">
        <f aca="false">(D68-D67)/D67*100</f>
        <v>-0.313573448458247</v>
      </c>
      <c r="F68" s="39" t="n">
        <f aca="false">B68*D68</f>
        <v>8048143.08237375</v>
      </c>
      <c r="G68" s="39" t="n">
        <f aca="false">(A68-A67)/36500*F68</f>
        <v>661.491212249897</v>
      </c>
      <c r="H68" s="42" t="e">
        <f aca="false">B68*C68</f>
        <v>#REF!</v>
      </c>
      <c r="J68" s="41" t="n">
        <v>118.532</v>
      </c>
      <c r="K68" s="39" t="n">
        <f aca="false">(J68-J67)/J67*100</f>
        <v>-0.181057205655725</v>
      </c>
      <c r="L68" s="39"/>
      <c r="M68" s="26" t="n">
        <f aca="false">(((1+E68/100)/(1+K68/100))-1)*100</f>
        <v>-0.132756608207674</v>
      </c>
      <c r="N68" s="26" t="n">
        <f aca="false">(((1+N67/100)*(1+M68/100))-1)*100</f>
        <v>110.630080455131</v>
      </c>
      <c r="O68" s="26" t="n">
        <f aca="false">IF(N68&lt;O67,O67,N68)</f>
        <v>111.130117325455</v>
      </c>
      <c r="Q68" s="39" t="e">
        <f aca="false">G68+H68</f>
        <v>#REF!</v>
      </c>
      <c r="T68" s="26"/>
    </row>
    <row r="69" customFormat="false" ht="12.75" hidden="false" customHeight="true" outlineLevel="0" collapsed="false">
      <c r="A69" s="37" t="n">
        <v>41877</v>
      </c>
      <c r="B69" s="33" t="n">
        <v>38538.9325</v>
      </c>
      <c r="C69" s="40" t="e">
        <f aca="false">#REF!*100</f>
        <v>#REF!</v>
      </c>
      <c r="D69" s="41" t="n">
        <v>209.514</v>
      </c>
      <c r="E69" s="39" t="n">
        <f aca="false">(D69-D68)/D68*100</f>
        <v>0.326818511575124</v>
      </c>
      <c r="F69" s="39" t="n">
        <f aca="false">B69*D69</f>
        <v>8074445.903805</v>
      </c>
      <c r="G69" s="39" t="n">
        <f aca="false">(A69-A68)/36500*F69</f>
        <v>221.217695994658</v>
      </c>
      <c r="H69" s="42" t="e">
        <f aca="false">B69*C69</f>
        <v>#REF!</v>
      </c>
      <c r="J69" s="41" t="n">
        <v>118.494</v>
      </c>
      <c r="K69" s="39" t="n">
        <f aca="false">(J69-J68)/J68*100</f>
        <v>-0.0320588533054337</v>
      </c>
      <c r="L69" s="39"/>
      <c r="M69" s="26" t="n">
        <f aca="false">(((1+E69/100)/(1+K69/100))-1)*100</f>
        <v>0.358992453744689</v>
      </c>
      <c r="N69" s="26" t="n">
        <f aca="false">(((1+N68/100)*(1+M69/100))-1)*100</f>
        <v>111.386226549281</v>
      </c>
      <c r="O69" s="26" t="n">
        <f aca="false">IF(N69&lt;O68,O68,N69)</f>
        <v>111.386226549281</v>
      </c>
      <c r="Q69" s="39" t="e">
        <f aca="false">G69+H69</f>
        <v>#REF!</v>
      </c>
      <c r="T69" s="26"/>
    </row>
    <row r="70" customFormat="false" ht="12.75" hidden="false" customHeight="true" outlineLevel="0" collapsed="false">
      <c r="A70" s="37" t="n">
        <v>41878</v>
      </c>
      <c r="B70" s="33" t="n">
        <v>38538.9325</v>
      </c>
      <c r="C70" s="40" t="e">
        <f aca="false">#REF!*100</f>
        <v>#REF!</v>
      </c>
      <c r="D70" s="41" t="n">
        <v>210.4726</v>
      </c>
      <c r="E70" s="39" t="n">
        <f aca="false">(D70-D69)/D69*100</f>
        <v>0.457535057323133</v>
      </c>
      <c r="F70" s="39" t="n">
        <f aca="false">B70*D70</f>
        <v>8111389.3244995</v>
      </c>
      <c r="G70" s="39" t="n">
        <f aca="false">(A70-A69)/36500*F70</f>
        <v>222.229844506836</v>
      </c>
      <c r="H70" s="42" t="e">
        <f aca="false">B70*C70</f>
        <v>#REF!</v>
      </c>
      <c r="J70" s="41" t="n">
        <v>118.99</v>
      </c>
      <c r="K70" s="39" t="n">
        <f aca="false">(J70-J69)/J69*100</f>
        <v>0.418586595101858</v>
      </c>
      <c r="L70" s="39"/>
      <c r="M70" s="26" t="n">
        <f aca="false">(((1+E70/100)/(1+K70/100))-1)*100</f>
        <v>0.0387861087692176</v>
      </c>
      <c r="N70" s="26" t="n">
        <f aca="false">(((1+N69/100)*(1+M70/100))-1)*100</f>
        <v>111.468215041034</v>
      </c>
      <c r="O70" s="26" t="n">
        <f aca="false">IF(N70&lt;O69,O69,N70)</f>
        <v>111.468215041034</v>
      </c>
      <c r="Q70" s="39" t="e">
        <f aca="false">G70+H70</f>
        <v>#REF!</v>
      </c>
      <c r="T70" s="26"/>
    </row>
    <row r="71" customFormat="false" ht="12.75" hidden="false" customHeight="true" outlineLevel="0" collapsed="false">
      <c r="A71" s="37" t="n">
        <v>41879</v>
      </c>
      <c r="B71" s="33" t="n">
        <v>38538.9325</v>
      </c>
      <c r="C71" s="40" t="e">
        <f aca="false">#REF!*100</f>
        <v>#REF!</v>
      </c>
      <c r="D71" s="41" t="n">
        <v>209.9833</v>
      </c>
      <c r="E71" s="39" t="n">
        <f aca="false">(D71-D70)/D70*100</f>
        <v>-0.232476816459713</v>
      </c>
      <c r="F71" s="39" t="n">
        <f aca="false">B71*D71</f>
        <v>8092532.22482725</v>
      </c>
      <c r="G71" s="39" t="n">
        <f aca="false">(A71-A70)/36500*F71</f>
        <v>221.713211639103</v>
      </c>
      <c r="H71" s="42" t="e">
        <f aca="false">B71*C71</f>
        <v>#REF!</v>
      </c>
      <c r="J71" s="41" t="n">
        <v>119.339</v>
      </c>
      <c r="K71" s="39" t="n">
        <f aca="false">(J71-J70)/J70*100</f>
        <v>0.293301958147747</v>
      </c>
      <c r="L71" s="39"/>
      <c r="M71" s="26" t="n">
        <f aca="false">(((1+E71/100)/(1+K71/100))-1)*100</f>
        <v>-0.524241165005079</v>
      </c>
      <c r="N71" s="26" t="n">
        <f aca="false">(((1+N70/100)*(1+M71/100))-1)*100</f>
        <v>110.359611606887</v>
      </c>
      <c r="O71" s="26" t="n">
        <f aca="false">IF(N71&lt;O70,O70,N71)</f>
        <v>111.468215041034</v>
      </c>
      <c r="Q71" s="39" t="e">
        <f aca="false">G71+H71</f>
        <v>#REF!</v>
      </c>
      <c r="T71" s="26"/>
    </row>
    <row r="72" customFormat="false" ht="12.75" hidden="false" customHeight="true" outlineLevel="0" collapsed="false">
      <c r="A72" s="37" t="n">
        <v>41880</v>
      </c>
      <c r="B72" s="33" t="n">
        <v>38538.9325</v>
      </c>
      <c r="C72" s="40" t="e">
        <f aca="false">#REF!*100</f>
        <v>#REF!</v>
      </c>
      <c r="D72" s="41" t="n">
        <v>210.7417</v>
      </c>
      <c r="E72" s="39" t="n">
        <f aca="false">(D72-D71)/D71*100</f>
        <v>0.361171578882699</v>
      </c>
      <c r="F72" s="39" t="n">
        <f aca="false">B72*D72</f>
        <v>8121760.15123525</v>
      </c>
      <c r="G72" s="39" t="n">
        <f aca="false">(A72-A71)/36500*F72</f>
        <v>222.513976746171</v>
      </c>
      <c r="H72" s="42" t="e">
        <f aca="false">B72*C72</f>
        <v>#REF!</v>
      </c>
      <c r="J72" s="41" t="n">
        <v>119.888</v>
      </c>
      <c r="K72" s="39" t="n">
        <f aca="false">(J72-J71)/J71*100</f>
        <v>0.460034020730865</v>
      </c>
      <c r="L72" s="39"/>
      <c r="M72" s="26" t="n">
        <f aca="false">(((1+E72/100)/(1+K72/100))-1)*100</f>
        <v>-0.0984097236397252</v>
      </c>
      <c r="N72" s="26" t="n">
        <f aca="false">(((1+N71/100)*(1+M72/100))-1)*100</f>
        <v>110.152597294455</v>
      </c>
      <c r="O72" s="26" t="n">
        <f aca="false">IF(N72&lt;O71,O71,N72)</f>
        <v>111.468215041034</v>
      </c>
      <c r="Q72" s="39" t="e">
        <f aca="false">G72+H72</f>
        <v>#REF!</v>
      </c>
      <c r="T72" s="26"/>
    </row>
    <row r="73" customFormat="false" ht="12.75" hidden="false" customHeight="true" outlineLevel="0" collapsed="false">
      <c r="A73" s="37" t="n">
        <v>41882</v>
      </c>
      <c r="B73" s="33" t="n">
        <v>38538.9325</v>
      </c>
      <c r="C73" s="40" t="e">
        <f aca="false">#REF!*100</f>
        <v>#REF!</v>
      </c>
      <c r="D73" s="41" t="n">
        <v>210.7379</v>
      </c>
      <c r="E73" s="39" t="n">
        <f aca="false">(D73-D72)/D72*100</f>
        <v>-0.00180315523696186</v>
      </c>
      <c r="F73" s="39" t="n">
        <f aca="false">B73*D73</f>
        <v>8121613.70329175</v>
      </c>
      <c r="G73" s="39" t="n">
        <f aca="false">(A73-A72)/36500*F73</f>
        <v>445.019928947493</v>
      </c>
      <c r="H73" s="42" t="e">
        <f aca="false">B73*C73</f>
        <v>#REF!</v>
      </c>
      <c r="J73" s="41" t="n">
        <v>119.888</v>
      </c>
      <c r="K73" s="39" t="n">
        <f aca="false">(J73-J72)/J72*100</f>
        <v>0</v>
      </c>
      <c r="L73" s="39"/>
      <c r="M73" s="26" t="n">
        <f aca="false">(((1+E73/100)/(1+K73/100))-1)*100</f>
        <v>-0.00180315523695684</v>
      </c>
      <c r="N73" s="26" t="n">
        <f aca="false">(((1+N72/100)*(1+M73/100))-1)*100</f>
        <v>110.148807916892</v>
      </c>
      <c r="O73" s="26" t="n">
        <f aca="false">IF(N73&lt;O72,O72,N73)</f>
        <v>111.468215041034</v>
      </c>
      <c r="Q73" s="39" t="e">
        <f aca="false">G73+H73</f>
        <v>#REF!</v>
      </c>
      <c r="T73" s="26"/>
    </row>
    <row r="74" customFormat="false" ht="12.75" hidden="false" customHeight="true" outlineLevel="0" collapsed="false">
      <c r="A74" s="37" t="n">
        <v>41883</v>
      </c>
      <c r="B74" s="33" t="n">
        <v>38538.9325</v>
      </c>
      <c r="C74" s="40" t="e">
        <f aca="false">#REF!*100</f>
        <v>#REF!</v>
      </c>
      <c r="D74" s="41" t="n">
        <v>210.2422</v>
      </c>
      <c r="E74" s="39" t="n">
        <f aca="false">(D74-D73)/D73*100</f>
        <v>-0.235221096917071</v>
      </c>
      <c r="F74" s="39" t="n">
        <f aca="false">B74*D74</f>
        <v>8102509.9544515</v>
      </c>
      <c r="G74" s="39" t="n">
        <f aca="false">(A74-A73)/36500*F74</f>
        <v>221.986574094562</v>
      </c>
      <c r="H74" s="42" t="e">
        <f aca="false">B74*C74</f>
        <v>#REF!</v>
      </c>
      <c r="J74" s="41" t="n">
        <v>120.042</v>
      </c>
      <c r="K74" s="39" t="n">
        <f aca="false">(J74-J73)/J73*100</f>
        <v>0.128453223008138</v>
      </c>
      <c r="L74" s="39"/>
      <c r="M74" s="26" t="n">
        <f aca="false">(((1+E74/100)/(1+K74/100))-1)*100</f>
        <v>-0.3632077678412</v>
      </c>
      <c r="N74" s="26" t="n">
        <f aca="false">(((1+N73/100)*(1+M74/100))-1)*100</f>
        <v>109.385531122512</v>
      </c>
      <c r="O74" s="26" t="n">
        <f aca="false">IF(N74&lt;O73,O73,N74)</f>
        <v>111.468215041034</v>
      </c>
      <c r="Q74" s="39" t="e">
        <f aca="false">G74+H74</f>
        <v>#REF!</v>
      </c>
      <c r="T74" s="26"/>
    </row>
    <row r="75" customFormat="false" ht="12.75" hidden="false" customHeight="true" outlineLevel="0" collapsed="false">
      <c r="A75" s="37" t="n">
        <v>41884</v>
      </c>
      <c r="B75" s="33" t="n">
        <v>38538.9325</v>
      </c>
      <c r="C75" s="40" t="e">
        <f aca="false">#REF!*100</f>
        <v>#REF!</v>
      </c>
      <c r="D75" s="41" t="n">
        <v>210.4442</v>
      </c>
      <c r="E75" s="39" t="n">
        <f aca="false">(D75-D74)/D74*100</f>
        <v>0.09607966431097</v>
      </c>
      <c r="F75" s="39" t="n">
        <f aca="false">B75*D75</f>
        <v>8110294.8188165</v>
      </c>
      <c r="G75" s="39" t="n">
        <f aca="false">(A75-A74)/36500*F75</f>
        <v>222.199858049767</v>
      </c>
      <c r="H75" s="42" t="e">
        <f aca="false">B75*C75</f>
        <v>#REF!</v>
      </c>
      <c r="J75" s="41" t="n">
        <v>120.228</v>
      </c>
      <c r="K75" s="39" t="n">
        <f aca="false">(J75-J74)/J74*100</f>
        <v>0.154945768980851</v>
      </c>
      <c r="L75" s="39"/>
      <c r="M75" s="26" t="n">
        <f aca="false">(((1+E75/100)/(1+K75/100))-1)*100</f>
        <v>-0.0587750352395555</v>
      </c>
      <c r="N75" s="26" t="n">
        <f aca="false">(((1+N74/100)*(1+M75/100))-1)*100</f>
        <v>109.262464702808</v>
      </c>
      <c r="O75" s="26" t="n">
        <f aca="false">IF(N75&lt;O74,O74,N75)</f>
        <v>111.468215041034</v>
      </c>
      <c r="Q75" s="39" t="e">
        <f aca="false">G75+H75</f>
        <v>#REF!</v>
      </c>
      <c r="T75" s="26"/>
    </row>
    <row r="76" customFormat="false" ht="12.75" hidden="false" customHeight="true" outlineLevel="0" collapsed="false">
      <c r="A76" s="37" t="n">
        <v>41885</v>
      </c>
      <c r="B76" s="33" t="n">
        <v>38538.9325</v>
      </c>
      <c r="C76" s="40" t="e">
        <f aca="false">#REF!*100</f>
        <v>#REF!</v>
      </c>
      <c r="D76" s="41" t="n">
        <v>210.6857</v>
      </c>
      <c r="E76" s="39" t="n">
        <f aca="false">(D76-D75)/D75*100</f>
        <v>0.114757261069681</v>
      </c>
      <c r="F76" s="39" t="n">
        <f aca="false">B76*D76</f>
        <v>8119601.97101525</v>
      </c>
      <c r="G76" s="39" t="n">
        <f aca="false">(A76-A75)/36500*F76</f>
        <v>222.454848520966</v>
      </c>
      <c r="H76" s="42" t="e">
        <f aca="false">B76*C76</f>
        <v>#REF!</v>
      </c>
      <c r="J76" s="41" t="n">
        <v>120.275</v>
      </c>
      <c r="K76" s="39" t="n">
        <f aca="false">(J76-J75)/J75*100</f>
        <v>0.0390923911235413</v>
      </c>
      <c r="L76" s="39"/>
      <c r="M76" s="26" t="n">
        <f aca="false">(((1+E76/100)/(1+K76/100))-1)*100</f>
        <v>0.0756353022979495</v>
      </c>
      <c r="N76" s="26" t="n">
        <f aca="false">(((1+N75/100)*(1+M76/100))-1)*100</f>
        <v>109.420741000582</v>
      </c>
      <c r="O76" s="26" t="n">
        <f aca="false">IF(N76&lt;O75,O75,N76)</f>
        <v>111.468215041034</v>
      </c>
      <c r="Q76" s="39" t="e">
        <f aca="false">G76+H76</f>
        <v>#REF!</v>
      </c>
      <c r="T76" s="26"/>
    </row>
    <row r="77" customFormat="false" ht="12.75" hidden="false" customHeight="true" outlineLevel="0" collapsed="false">
      <c r="A77" s="37" t="n">
        <v>41886</v>
      </c>
      <c r="B77" s="33" t="n">
        <v>38538.9325</v>
      </c>
      <c r="C77" s="40" t="e">
        <f aca="false">#REF!*100</f>
        <v>#REF!</v>
      </c>
      <c r="D77" s="41" t="n">
        <v>210.7565</v>
      </c>
      <c r="E77" s="39" t="n">
        <f aca="false">(D77-D76)/D76*100</f>
        <v>0.0336045588286207</v>
      </c>
      <c r="F77" s="39" t="n">
        <f aca="false">B77*D77</f>
        <v>8122330.52743625</v>
      </c>
      <c r="G77" s="39" t="n">
        <f aca="false">(A77-A76)/36500*F77</f>
        <v>222.529603491404</v>
      </c>
      <c r="H77" s="42" t="e">
        <f aca="false">B77*C77</f>
        <v>#REF!</v>
      </c>
      <c r="J77" s="41" t="n">
        <v>120.12</v>
      </c>
      <c r="K77" s="39" t="n">
        <f aca="false">(J77-J76)/J76*100</f>
        <v>-0.128871336520475</v>
      </c>
      <c r="L77" s="39"/>
      <c r="M77" s="26" t="n">
        <f aca="false">(((1+E77/100)/(1+K77/100))-1)*100</f>
        <v>0.162685550392205</v>
      </c>
      <c r="N77" s="26" t="n">
        <f aca="false">(((1+N76/100)*(1+M77/100))-1)*100</f>
        <v>109.761438285714</v>
      </c>
      <c r="O77" s="26" t="n">
        <f aca="false">IF(N77&lt;O76,O76,N77)</f>
        <v>111.468215041034</v>
      </c>
      <c r="Q77" s="39" t="e">
        <f aca="false">G77+H77</f>
        <v>#REF!</v>
      </c>
      <c r="T77" s="26"/>
    </row>
    <row r="78" customFormat="false" ht="12.75" hidden="false" customHeight="true" outlineLevel="0" collapsed="false">
      <c r="A78" s="37" t="n">
        <v>41887</v>
      </c>
      <c r="B78" s="33" t="n">
        <v>38538.9325</v>
      </c>
      <c r="C78" s="40" t="e">
        <f aca="false">#REF!*100</f>
        <v>#REF!</v>
      </c>
      <c r="D78" s="41" t="n">
        <v>211.7251</v>
      </c>
      <c r="E78" s="39" t="n">
        <f aca="false">(D78-D77)/D77*100</f>
        <v>0.459582503979716</v>
      </c>
      <c r="F78" s="39" t="n">
        <f aca="false">B78*D78</f>
        <v>8159659.33745575</v>
      </c>
      <c r="G78" s="39" t="n">
        <f aca="false">(A78-A77)/36500*F78</f>
        <v>223.552310615226</v>
      </c>
      <c r="H78" s="42" t="e">
        <f aca="false">B78*C78</f>
        <v>#REF!</v>
      </c>
      <c r="J78" s="41" t="n">
        <v>119.53</v>
      </c>
      <c r="K78" s="39" t="n">
        <f aca="false">(J78-J77)/J77*100</f>
        <v>-0.491175491175494</v>
      </c>
      <c r="L78" s="39"/>
      <c r="M78" s="26" t="n">
        <f aca="false">(((1+E78/100)/(1+K78/100))-1)*100</f>
        <v>0.955450935982971</v>
      </c>
      <c r="N78" s="26" t="n">
        <f aca="false">(((1+N77/100)*(1+M78/100))-1)*100</f>
        <v>111.765605911146</v>
      </c>
      <c r="O78" s="26" t="n">
        <f aca="false">IF(N78&lt;O77,O77,N78)</f>
        <v>111.765605911146</v>
      </c>
      <c r="Q78" s="39" t="e">
        <f aca="false">G78+H78</f>
        <v>#REF!</v>
      </c>
      <c r="T78" s="26"/>
    </row>
    <row r="79" customFormat="false" ht="12.75" hidden="false" customHeight="true" outlineLevel="0" collapsed="false">
      <c r="A79" s="37" t="n">
        <v>41890</v>
      </c>
      <c r="B79" s="33" t="n">
        <v>38538.9325</v>
      </c>
      <c r="C79" s="40" t="e">
        <f aca="false">#REF!*100</f>
        <v>#REF!</v>
      </c>
      <c r="D79" s="41" t="n">
        <v>211.8977</v>
      </c>
      <c r="E79" s="39" t="n">
        <f aca="false">(D79-D78)/D78*100</f>
        <v>0.0815208022100302</v>
      </c>
      <c r="F79" s="39" t="n">
        <f aca="false">B79*D79</f>
        <v>8166311.15720525</v>
      </c>
      <c r="G79" s="39" t="n">
        <f aca="false">(A79-A78)/36500*F79</f>
        <v>671.203656756596</v>
      </c>
      <c r="H79" s="42" t="e">
        <f aca="false">B79*C79</f>
        <v>#REF!</v>
      </c>
      <c r="J79" s="41" t="n">
        <v>118.678</v>
      </c>
      <c r="K79" s="39" t="n">
        <f aca="false">(J79-J78)/J78*100</f>
        <v>-0.712791767757052</v>
      </c>
      <c r="L79" s="39"/>
      <c r="M79" s="26" t="n">
        <f aca="false">(((1+E79/100)/(1+K79/100))-1)*100</f>
        <v>0.800015011107069</v>
      </c>
      <c r="N79" s="26" t="n">
        <f aca="false">(((1+N78/100)*(1+M79/100))-1)*100</f>
        <v>113.459762546797</v>
      </c>
      <c r="O79" s="26" t="n">
        <f aca="false">IF(N79&lt;O78,O78,N79)</f>
        <v>113.459762546797</v>
      </c>
      <c r="Q79" s="39" t="e">
        <f aca="false">G79+H79</f>
        <v>#REF!</v>
      </c>
      <c r="T79" s="26"/>
    </row>
    <row r="80" customFormat="false" ht="12.75" hidden="false" customHeight="true" outlineLevel="0" collapsed="false">
      <c r="A80" s="37" t="n">
        <v>41891</v>
      </c>
      <c r="B80" s="33" t="n">
        <v>38538.9325</v>
      </c>
      <c r="C80" s="40" t="e">
        <f aca="false">#REF!*100</f>
        <v>#REF!</v>
      </c>
      <c r="D80" s="41" t="n">
        <v>211.7306</v>
      </c>
      <c r="E80" s="39" t="n">
        <f aca="false">(D80-D79)/D79*100</f>
        <v>-0.0788588078114942</v>
      </c>
      <c r="F80" s="39" t="n">
        <f aca="false">B80*D80</f>
        <v>8159871.3015845</v>
      </c>
      <c r="G80" s="39" t="n">
        <f aca="false">(A80-A79)/36500*F80</f>
        <v>223.55811785163</v>
      </c>
      <c r="H80" s="42" t="e">
        <f aca="false">B80*C80</f>
        <v>#REF!</v>
      </c>
      <c r="J80" s="41" t="n">
        <v>117.712</v>
      </c>
      <c r="K80" s="39" t="n">
        <f aca="false">(J80-J79)/J79*100</f>
        <v>-0.813967205379256</v>
      </c>
      <c r="L80" s="39"/>
      <c r="M80" s="26" t="n">
        <f aca="false">(((1+E80/100)/(1+K80/100))-1)*100</f>
        <v>0.741141042600124</v>
      </c>
      <c r="N80" s="26" t="n">
        <f aca="false">(((1+N79/100)*(1+M80/100))-1)*100</f>
        <v>115.041800456468</v>
      </c>
      <c r="O80" s="26" t="n">
        <f aca="false">IF(N80&lt;O79,O79,N80)</f>
        <v>115.041800456468</v>
      </c>
      <c r="Q80" s="39" t="e">
        <f aca="false">G80+H80</f>
        <v>#REF!</v>
      </c>
      <c r="T80" s="26"/>
    </row>
    <row r="81" customFormat="false" ht="12.75" hidden="false" customHeight="true" outlineLevel="0" collapsed="false">
      <c r="A81" s="37" t="n">
        <v>41892</v>
      </c>
      <c r="B81" s="33" t="n">
        <v>38538.9325</v>
      </c>
      <c r="C81" s="40" t="e">
        <f aca="false">#REF!*100</f>
        <v>#REF!</v>
      </c>
      <c r="D81" s="41" t="n">
        <v>212.129</v>
      </c>
      <c r="E81" s="39" t="n">
        <f aca="false">(D81-D80)/D80*100</f>
        <v>0.188163638132599</v>
      </c>
      <c r="F81" s="39" t="n">
        <f aca="false">B81*D81</f>
        <v>8175225.2122925</v>
      </c>
      <c r="G81" s="39" t="n">
        <f aca="false">(A81-A80)/36500*F81</f>
        <v>223.978772939521</v>
      </c>
      <c r="H81" s="42" t="e">
        <f aca="false">B81*C81</f>
        <v>#REF!</v>
      </c>
      <c r="J81" s="41" t="n">
        <v>117.412</v>
      </c>
      <c r="K81" s="39" t="n">
        <f aca="false">(J81-J80)/J80*100</f>
        <v>-0.254859317656651</v>
      </c>
      <c r="L81" s="39"/>
      <c r="M81" s="26" t="n">
        <f aca="false">(((1+E81/100)/(1+K81/100))-1)*100</f>
        <v>0.444154926003004</v>
      </c>
      <c r="N81" s="26" t="n">
        <f aca="false">(((1+N80/100)*(1+M81/100))-1)*100</f>
        <v>115.996919206161</v>
      </c>
      <c r="O81" s="26" t="n">
        <f aca="false">IF(N81&lt;O80,O80,N81)</f>
        <v>115.996919206161</v>
      </c>
      <c r="Q81" s="39" t="e">
        <f aca="false">G81+H81</f>
        <v>#REF!</v>
      </c>
      <c r="T81" s="26"/>
    </row>
    <row r="82" customFormat="false" ht="12.75" hidden="false" customHeight="true" outlineLevel="0" collapsed="false">
      <c r="A82" s="37" t="n">
        <v>41893</v>
      </c>
      <c r="B82" s="33" t="n">
        <v>38538.9325</v>
      </c>
      <c r="C82" s="40" t="e">
        <f aca="false">#REF!*100</f>
        <v>#REF!</v>
      </c>
      <c r="D82" s="41" t="n">
        <v>211.4274</v>
      </c>
      <c r="E82" s="39" t="n">
        <f aca="false">(D82-D81)/D81*100</f>
        <v>-0.330742142752752</v>
      </c>
      <c r="F82" s="39" t="n">
        <f aca="false">B82*D82</f>
        <v>8148186.2972505</v>
      </c>
      <c r="G82" s="39" t="n">
        <f aca="false">(A82-A81)/36500*F82</f>
        <v>223.237980746589</v>
      </c>
      <c r="H82" s="42" t="e">
        <f aca="false">B82*C82</f>
        <v>#REF!</v>
      </c>
      <c r="J82" s="41" t="n">
        <v>116.561</v>
      </c>
      <c r="K82" s="39" t="n">
        <f aca="false">(J82-J81)/J81*100</f>
        <v>-0.7247981466971</v>
      </c>
      <c r="L82" s="39"/>
      <c r="M82" s="26" t="n">
        <f aca="false">(((1+E82/100)/(1+K82/100))-1)*100</f>
        <v>0.396932966730845</v>
      </c>
      <c r="N82" s="26" t="n">
        <f aca="false">(((1+N81/100)*(1+M82/100))-1)*100</f>
        <v>116.854282185614</v>
      </c>
      <c r="O82" s="26" t="n">
        <f aca="false">IF(N82&lt;O81,O81,N82)</f>
        <v>116.854282185614</v>
      </c>
      <c r="Q82" s="39" t="e">
        <f aca="false">G82+H82</f>
        <v>#REF!</v>
      </c>
      <c r="T82" s="26"/>
    </row>
    <row r="83" customFormat="false" ht="12.75" hidden="false" customHeight="true" outlineLevel="0" collapsed="false">
      <c r="A83" s="37" t="n">
        <v>41894</v>
      </c>
      <c r="B83" s="33" t="n">
        <v>38538.9325</v>
      </c>
      <c r="C83" s="40" t="e">
        <f aca="false">#REF!*100</f>
        <v>#REF!</v>
      </c>
      <c r="D83" s="41" t="n">
        <v>211.0338</v>
      </c>
      <c r="E83" s="39" t="n">
        <f aca="false">(D83-D82)/D82*100</f>
        <v>-0.18616319360688</v>
      </c>
      <c r="F83" s="39" t="n">
        <f aca="false">B83*D83</f>
        <v>8133017.3734185</v>
      </c>
      <c r="G83" s="39" t="n">
        <f aca="false">(A83-A82)/36500*F83</f>
        <v>222.822393792288</v>
      </c>
      <c r="H83" s="42" t="e">
        <f aca="false">B83*C83</f>
        <v>#REF!</v>
      </c>
      <c r="J83" s="41" t="n">
        <v>116.648</v>
      </c>
      <c r="K83" s="39" t="n">
        <f aca="false">(J83-J82)/J82*100</f>
        <v>0.0746390302073499</v>
      </c>
      <c r="L83" s="39"/>
      <c r="M83" s="26" t="n">
        <f aca="false">(((1+E83/100)/(1+K83/100))-1)*100</f>
        <v>-0.260607708747773</v>
      </c>
      <c r="N83" s="26" t="n">
        <f aca="false">(((1+N82/100)*(1+M83/100))-1)*100</f>
        <v>116.289143209488</v>
      </c>
      <c r="O83" s="26" t="n">
        <f aca="false">IF(N83&lt;O82,O82,N83)</f>
        <v>116.854282185614</v>
      </c>
      <c r="Q83" s="39" t="e">
        <f aca="false">G83+H83</f>
        <v>#REF!</v>
      </c>
      <c r="T83" s="26"/>
    </row>
    <row r="84" customFormat="false" ht="12.75" hidden="false" customHeight="true" outlineLevel="0" collapsed="false">
      <c r="A84" s="37" t="n">
        <v>41897</v>
      </c>
      <c r="B84" s="33" t="n">
        <v>38538.9325</v>
      </c>
      <c r="C84" s="40" t="e">
        <f aca="false">#REF!*100</f>
        <v>#REF!</v>
      </c>
      <c r="D84" s="41" t="n">
        <v>209.3297</v>
      </c>
      <c r="E84" s="39" t="n">
        <f aca="false">(D84-D83)/D83*100</f>
        <v>-0.807500978516243</v>
      </c>
      <c r="F84" s="39" t="n">
        <f aca="false">B84*D84</f>
        <v>8067343.17854525</v>
      </c>
      <c r="G84" s="39" t="n">
        <f aca="false">(A84-A83)/36500*F84</f>
        <v>663.069302346185</v>
      </c>
      <c r="H84" s="42" t="e">
        <f aca="false">B84*C84</f>
        <v>#REF!</v>
      </c>
      <c r="J84" s="41" t="n">
        <v>116.11</v>
      </c>
      <c r="K84" s="39" t="n">
        <f aca="false">(J84-J83)/J83*100</f>
        <v>-0.461216651807144</v>
      </c>
      <c r="L84" s="39"/>
      <c r="M84" s="26" t="n">
        <f aca="false">(((1+E84/100)/(1+K84/100))-1)*100</f>
        <v>-0.347888848005884</v>
      </c>
      <c r="N84" s="26" t="n">
        <f aca="false">(((1+N83/100)*(1+M84/100))-1)*100</f>
        <v>115.536697400815</v>
      </c>
      <c r="O84" s="26" t="n">
        <f aca="false">IF(N84&lt;O83,O83,N84)</f>
        <v>116.854282185614</v>
      </c>
      <c r="Q84" s="39" t="e">
        <f aca="false">G84+H84</f>
        <v>#REF!</v>
      </c>
      <c r="T84" s="26"/>
    </row>
    <row r="85" customFormat="false" ht="12.75" hidden="false" customHeight="true" outlineLevel="0" collapsed="false">
      <c r="A85" s="37" t="n">
        <v>41898</v>
      </c>
      <c r="B85" s="33" t="n">
        <v>38538.9325</v>
      </c>
      <c r="C85" s="40" t="e">
        <f aca="false">#REF!*100</f>
        <v>#REF!</v>
      </c>
      <c r="D85" s="41" t="n">
        <v>209.7492</v>
      </c>
      <c r="E85" s="39" t="n">
        <f aca="false">(D85-D84)/D84*100</f>
        <v>0.200401567479435</v>
      </c>
      <c r="F85" s="39" t="n">
        <f aca="false">B85*D85</f>
        <v>8083510.260729</v>
      </c>
      <c r="G85" s="39" t="n">
        <f aca="false">(A85-A84)/36500*F85</f>
        <v>221.466034540521</v>
      </c>
      <c r="H85" s="42" t="e">
        <f aca="false">B85*C85</f>
        <v>#REF!</v>
      </c>
      <c r="J85" s="41" t="n">
        <v>116.603</v>
      </c>
      <c r="K85" s="39" t="n">
        <f aca="false">(J85-J84)/J84*100</f>
        <v>0.424597364568078</v>
      </c>
      <c r="L85" s="39"/>
      <c r="M85" s="26" t="n">
        <f aca="false">(((1+E85/100)/(1+K85/100))-1)*100</f>
        <v>-0.223247892420986</v>
      </c>
      <c r="N85" s="26" t="n">
        <f aca="false">(((1+N84/100)*(1+M85/100))-1)*100</f>
        <v>115.055516266474</v>
      </c>
      <c r="O85" s="26" t="n">
        <f aca="false">IF(N85&lt;O84,O84,N85)</f>
        <v>116.854282185614</v>
      </c>
      <c r="Q85" s="39" t="e">
        <f aca="false">G85+H85</f>
        <v>#REF!</v>
      </c>
      <c r="T85" s="26"/>
    </row>
    <row r="86" customFormat="false" ht="12.75" hidden="false" customHeight="true" outlineLevel="0" collapsed="false">
      <c r="A86" s="37" t="n">
        <v>41899</v>
      </c>
      <c r="B86" s="33" t="n">
        <v>38538.9325</v>
      </c>
      <c r="C86" s="40" t="e">
        <f aca="false">#REF!*100</f>
        <v>#REF!</v>
      </c>
      <c r="D86" s="41" t="n">
        <v>208.5573</v>
      </c>
      <c r="E86" s="39" t="n">
        <f aca="false">(D86-D85)/D85*100</f>
        <v>-0.568250081525939</v>
      </c>
      <c r="F86" s="39" t="n">
        <f aca="false">B86*D86</f>
        <v>8037575.70708225</v>
      </c>
      <c r="G86" s="39" t="n">
        <f aca="false">(A86-A85)/36500*F86</f>
        <v>220.207553618692</v>
      </c>
      <c r="H86" s="42" t="e">
        <f aca="false">B86*C86</f>
        <v>#REF!</v>
      </c>
      <c r="J86" s="41" t="n">
        <v>116.596</v>
      </c>
      <c r="K86" s="39" t="n">
        <f aca="false">(J86-J85)/J85*100</f>
        <v>-0.00600327607350651</v>
      </c>
      <c r="L86" s="39"/>
      <c r="M86" s="26" t="n">
        <f aca="false">(((1+E86/100)/(1+K86/100))-1)*100</f>
        <v>-0.562280560706796</v>
      </c>
      <c r="N86" s="26" t="n">
        <f aca="false">(((1+N85/100)*(1+M86/100))-1)*100</f>
        <v>113.84630090378</v>
      </c>
      <c r="O86" s="26" t="n">
        <f aca="false">IF(N86&lt;O85,O85,N86)</f>
        <v>116.854282185614</v>
      </c>
      <c r="Q86" s="39" t="e">
        <f aca="false">G86+H86</f>
        <v>#REF!</v>
      </c>
      <c r="T86" s="26"/>
    </row>
    <row r="87" customFormat="false" ht="12.75" hidden="false" customHeight="true" outlineLevel="0" collapsed="false">
      <c r="A87" s="37" t="n">
        <v>41900</v>
      </c>
      <c r="B87" s="33" t="n">
        <v>38538.9325</v>
      </c>
      <c r="C87" s="40" t="e">
        <f aca="false">#REF!*100</f>
        <v>#REF!</v>
      </c>
      <c r="D87" s="41" t="n">
        <v>208.4919</v>
      </c>
      <c r="E87" s="39" t="n">
        <f aca="false">(D87-D86)/D86*100</f>
        <v>-0.0313582885854444</v>
      </c>
      <c r="F87" s="39" t="n">
        <f aca="false">B87*D87</f>
        <v>8035055.26089675</v>
      </c>
      <c r="G87" s="39" t="n">
        <f aca="false">(A87-A86)/36500*F87</f>
        <v>220.138500298541</v>
      </c>
      <c r="H87" s="42" t="e">
        <f aca="false">B87*C87</f>
        <v>#REF!</v>
      </c>
      <c r="J87" s="41" t="n">
        <v>116.983</v>
      </c>
      <c r="K87" s="39" t="n">
        <f aca="false">(J87-J86)/J86*100</f>
        <v>0.331915331572267</v>
      </c>
      <c r="L87" s="39"/>
      <c r="M87" s="26" t="n">
        <f aca="false">(((1+E87/100)/(1+K87/100))-1)*100</f>
        <v>-0.362071848182288</v>
      </c>
      <c r="N87" s="26" t="n">
        <f aca="false">(((1+N86/100)*(1+M87/100))-1)*100</f>
        <v>113.072023649828</v>
      </c>
      <c r="O87" s="26" t="n">
        <f aca="false">IF(N87&lt;O86,O86,N87)</f>
        <v>116.854282185614</v>
      </c>
      <c r="Q87" s="39" t="e">
        <f aca="false">G87+H87</f>
        <v>#REF!</v>
      </c>
      <c r="T87" s="26"/>
    </row>
    <row r="88" customFormat="false" ht="12.75" hidden="false" customHeight="true" outlineLevel="0" collapsed="false">
      <c r="A88" s="37" t="n">
        <v>41901</v>
      </c>
      <c r="B88" s="33" t="n">
        <v>38538.9325</v>
      </c>
      <c r="C88" s="40" t="e">
        <f aca="false">#REF!*100</f>
        <v>#REF!</v>
      </c>
      <c r="D88" s="41" t="n">
        <v>207.8205</v>
      </c>
      <c r="E88" s="39" t="n">
        <f aca="false">(D88-D87)/D87*100</f>
        <v>-0.322026898886708</v>
      </c>
      <c r="F88" s="39" t="n">
        <f aca="false">B88*D88</f>
        <v>8009180.22161625</v>
      </c>
      <c r="G88" s="39" t="n">
        <f aca="false">(A88-A87)/36500*F88</f>
        <v>219.429595112774</v>
      </c>
      <c r="H88" s="42" t="e">
        <f aca="false">B88*C88</f>
        <v>#REF!</v>
      </c>
      <c r="J88" s="41" t="n">
        <v>116.992</v>
      </c>
      <c r="K88" s="39" t="n">
        <f aca="false">(J88-J87)/J87*100</f>
        <v>0.00769342554046343</v>
      </c>
      <c r="L88" s="39"/>
      <c r="M88" s="26" t="n">
        <f aca="false">(((1+E88/100)/(1+K88/100))-1)*100</f>
        <v>-0.329694959590932</v>
      </c>
      <c r="N88" s="26" t="n">
        <f aca="false">(((1+N87/100)*(1+M88/100))-1)*100</f>
        <v>112.369535927556</v>
      </c>
      <c r="O88" s="26" t="n">
        <f aca="false">IF(N88&lt;O87,O87,N88)</f>
        <v>116.854282185614</v>
      </c>
      <c r="Q88" s="39" t="e">
        <f aca="false">G88+H88</f>
        <v>#REF!</v>
      </c>
      <c r="T88" s="26"/>
    </row>
    <row r="89" customFormat="false" ht="12.75" hidden="false" customHeight="true" outlineLevel="0" collapsed="false">
      <c r="A89" s="37" t="n">
        <v>41904</v>
      </c>
      <c r="B89" s="33" t="n">
        <v>38538.9325</v>
      </c>
      <c r="C89" s="40" t="e">
        <f aca="false">#REF!*100</f>
        <v>#REF!</v>
      </c>
      <c r="D89" s="41" t="n">
        <v>206.9715</v>
      </c>
      <c r="E89" s="39" t="n">
        <f aca="false">(D89-D88)/D88*100</f>
        <v>-0.408525626682651</v>
      </c>
      <c r="F89" s="39" t="n">
        <f aca="false">B89*D89</f>
        <v>7976460.66792375</v>
      </c>
      <c r="G89" s="39" t="n">
        <f aca="false">(A89-A88)/36500*F89</f>
        <v>655.599506952637</v>
      </c>
      <c r="H89" s="42" t="e">
        <f aca="false">B89*C89</f>
        <v>#REF!</v>
      </c>
      <c r="J89" s="41" t="n">
        <v>115.973</v>
      </c>
      <c r="K89" s="39" t="n">
        <f aca="false">(J89-J88)/J88*100</f>
        <v>-0.870999726477029</v>
      </c>
      <c r="L89" s="39"/>
      <c r="M89" s="26" t="n">
        <f aca="false">(((1+E89/100)/(1+K89/100))-1)*100</f>
        <v>0.466537641374654</v>
      </c>
      <c r="N89" s="26" t="n">
        <f aca="false">(((1+N88/100)*(1+M89/100))-1)*100</f>
        <v>113.360319751471</v>
      </c>
      <c r="O89" s="26" t="n">
        <f aca="false">IF(N89&lt;O88,O88,N89)</f>
        <v>116.854282185614</v>
      </c>
      <c r="Q89" s="39" t="e">
        <f aca="false">G89+H89</f>
        <v>#REF!</v>
      </c>
      <c r="T89" s="26"/>
    </row>
    <row r="90" customFormat="false" ht="12.75" hidden="false" customHeight="true" outlineLevel="0" collapsed="false">
      <c r="A90" s="37" t="n">
        <v>41905</v>
      </c>
      <c r="B90" s="33" t="n">
        <v>38538.9325</v>
      </c>
      <c r="C90" s="40" t="e">
        <f aca="false">#REF!*100</f>
        <v>#REF!</v>
      </c>
      <c r="D90" s="41" t="n">
        <v>206.196</v>
      </c>
      <c r="E90" s="39" t="n">
        <f aca="false">(D90-D89)/D89*100</f>
        <v>-0.37468926881237</v>
      </c>
      <c r="F90" s="39" t="n">
        <f aca="false">B90*D90</f>
        <v>7946573.72577</v>
      </c>
      <c r="G90" s="39" t="n">
        <f aca="false">(A90-A89)/36500*F90</f>
        <v>217.714348651233</v>
      </c>
      <c r="H90" s="42" t="e">
        <f aca="false">B90*C90</f>
        <v>#REF!</v>
      </c>
      <c r="J90" s="41" t="n">
        <v>115.635</v>
      </c>
      <c r="K90" s="39" t="n">
        <f aca="false">(J90-J89)/J89*100</f>
        <v>-0.291447147180804</v>
      </c>
      <c r="L90" s="39"/>
      <c r="M90" s="26" t="n">
        <f aca="false">(((1+E90/100)/(1+K90/100))-1)*100</f>
        <v>-0.0834854375576399</v>
      </c>
      <c r="N90" s="26" t="n">
        <f aca="false">(((1+N89/100)*(1+M90/100))-1)*100</f>
        <v>113.182194954952</v>
      </c>
      <c r="O90" s="26" t="n">
        <f aca="false">IF(N90&lt;O89,O89,N90)</f>
        <v>116.854282185614</v>
      </c>
      <c r="Q90" s="39" t="e">
        <f aca="false">G90+H90</f>
        <v>#REF!</v>
      </c>
      <c r="T90" s="26"/>
    </row>
    <row r="91" customFormat="false" ht="12.75" hidden="false" customHeight="true" outlineLevel="0" collapsed="false">
      <c r="A91" s="37" t="n">
        <v>41906</v>
      </c>
      <c r="B91" s="33" t="n">
        <v>38538.9325</v>
      </c>
      <c r="C91" s="40" t="e">
        <f aca="false">#REF!*100</f>
        <v>#REF!</v>
      </c>
      <c r="D91" s="41" t="n">
        <v>207.4943</v>
      </c>
      <c r="E91" s="39" t="n">
        <f aca="false">(D91-D90)/D90*100</f>
        <v>0.62964364003182</v>
      </c>
      <c r="F91" s="39" t="n">
        <f aca="false">B91*D91</f>
        <v>7996608.82183475</v>
      </c>
      <c r="G91" s="39" t="n">
        <f aca="false">(A91-A90)/36500*F91</f>
        <v>219.085173200952</v>
      </c>
      <c r="H91" s="42" t="e">
        <f aca="false">B91*C91</f>
        <v>#REF!</v>
      </c>
      <c r="J91" s="41" t="n">
        <v>115.163</v>
      </c>
      <c r="K91" s="39" t="n">
        <f aca="false">(J91-J90)/J90*100</f>
        <v>-0.408180914083114</v>
      </c>
      <c r="L91" s="39"/>
      <c r="M91" s="26" t="n">
        <f aca="false">(((1+E91/100)/(1+K91/100))-1)*100</f>
        <v>1.04207811810286</v>
      </c>
      <c r="N91" s="26" t="n">
        <f aca="false">(((1+N90/100)*(1+M91/100))-1)*100</f>
        <v>115.403719960269</v>
      </c>
      <c r="O91" s="26" t="n">
        <f aca="false">IF(N91&lt;O90,O90,N91)</f>
        <v>116.854282185614</v>
      </c>
      <c r="Q91" s="39" t="e">
        <f aca="false">G91+H91</f>
        <v>#REF!</v>
      </c>
      <c r="T91" s="26"/>
    </row>
    <row r="92" customFormat="false" ht="12.75" hidden="false" customHeight="true" outlineLevel="0" collapsed="false">
      <c r="A92" s="37" t="n">
        <v>41907</v>
      </c>
      <c r="B92" s="33" t="n">
        <v>38538.9325</v>
      </c>
      <c r="C92" s="40" t="e">
        <f aca="false">#REF!*100</f>
        <v>#REF!</v>
      </c>
      <c r="D92" s="41" t="n">
        <v>206.3602</v>
      </c>
      <c r="E92" s="39" t="n">
        <f aca="false">(D92-D91)/D91*100</f>
        <v>-0.546569231058404</v>
      </c>
      <c r="F92" s="39" t="n">
        <f aca="false">B92*D92</f>
        <v>7952901.8184865</v>
      </c>
      <c r="G92" s="39" t="n">
        <f aca="false">(A92-A91)/36500*F92</f>
        <v>217.887721054425</v>
      </c>
      <c r="H92" s="42" t="e">
        <f aca="false">B92*C92</f>
        <v>#REF!</v>
      </c>
      <c r="J92" s="41" t="n">
        <v>114.17</v>
      </c>
      <c r="K92" s="39" t="n">
        <f aca="false">(J92-J91)/J91*100</f>
        <v>-0.862256106561999</v>
      </c>
      <c r="L92" s="39"/>
      <c r="M92" s="26" t="n">
        <f aca="false">(((1+E92/100)/(1+K92/100))-1)*100</f>
        <v>0.318432579868788</v>
      </c>
      <c r="N92" s="26" t="n">
        <f aca="false">(((1+N91/100)*(1+M92/100))-1)*100</f>
        <v>116.089635582872</v>
      </c>
      <c r="O92" s="26" t="n">
        <f aca="false">IF(N92&lt;O91,O91,N92)</f>
        <v>116.854282185614</v>
      </c>
      <c r="Q92" s="39" t="e">
        <f aca="false">G92+H92</f>
        <v>#REF!</v>
      </c>
      <c r="T92" s="26"/>
    </row>
    <row r="93" customFormat="false" ht="12.75" hidden="false" customHeight="true" outlineLevel="0" collapsed="false">
      <c r="A93" s="37" t="n">
        <v>41908</v>
      </c>
      <c r="B93" s="33" t="n">
        <v>38538.9325</v>
      </c>
      <c r="C93" s="40" t="e">
        <f aca="false">#REF!*100</f>
        <v>#REF!</v>
      </c>
      <c r="D93" s="41" t="n">
        <v>206.6153</v>
      </c>
      <c r="E93" s="39" t="n">
        <f aca="false">(D93-D92)/D92*100</f>
        <v>0.123618798586161</v>
      </c>
      <c r="F93" s="39" t="n">
        <f aca="false">B93*D93</f>
        <v>7962733.10016725</v>
      </c>
      <c r="G93" s="39" t="n">
        <f aca="false">(A93-A92)/36500*F93</f>
        <v>218.157071237459</v>
      </c>
      <c r="H93" s="42" t="e">
        <f aca="false">B93*C93</f>
        <v>#REF!</v>
      </c>
      <c r="J93" s="41" t="n">
        <v>113.933</v>
      </c>
      <c r="K93" s="39" t="n">
        <f aca="false">(J93-J92)/J92*100</f>
        <v>-0.20758517999474</v>
      </c>
      <c r="L93" s="39"/>
      <c r="M93" s="26" t="n">
        <f aca="false">(((1+E93/100)/(1+K93/100))-1)*100</f>
        <v>0.331892939136003</v>
      </c>
      <c r="N93" s="26" t="n">
        <f aca="false">(((1+N92/100)*(1+M93/100))-1)*100</f>
        <v>116.806821825576</v>
      </c>
      <c r="O93" s="26" t="n">
        <f aca="false">IF(N93&lt;O92,O92,N93)</f>
        <v>116.854282185614</v>
      </c>
      <c r="Q93" s="39" t="e">
        <f aca="false">G93+H93</f>
        <v>#REF!</v>
      </c>
      <c r="T93" s="26"/>
    </row>
    <row r="94" customFormat="false" ht="12.75" hidden="false" customHeight="true" outlineLevel="0" collapsed="false">
      <c r="A94" s="37" t="n">
        <v>41911</v>
      </c>
      <c r="B94" s="33" t="n">
        <v>38538.9325</v>
      </c>
      <c r="C94" s="40" t="e">
        <f aca="false">#REF!*100</f>
        <v>#REF!</v>
      </c>
      <c r="D94" s="41" t="n">
        <v>206.5743</v>
      </c>
      <c r="E94" s="39" t="n">
        <f aca="false">(D94-D93)/D93*100</f>
        <v>-0.019843641782577</v>
      </c>
      <c r="F94" s="39" t="n">
        <f aca="false">B94*D94</f>
        <v>7961153.00393475</v>
      </c>
      <c r="G94" s="39" t="n">
        <f aca="false">(A94-A93)/36500*F94</f>
        <v>654.341342789158</v>
      </c>
      <c r="H94" s="42" t="e">
        <f aca="false">B94*C94</f>
        <v>#REF!</v>
      </c>
      <c r="J94" s="41" t="n">
        <v>114.1</v>
      </c>
      <c r="K94" s="39" t="n">
        <f aca="false">(J94-J93)/J93*100</f>
        <v>0.146577374421798</v>
      </c>
      <c r="L94" s="39"/>
      <c r="M94" s="26" t="n">
        <f aca="false">(((1+E94/100)/(1+K94/100))-1)*100</f>
        <v>-0.16617743767936</v>
      </c>
      <c r="N94" s="26" t="n">
        <f aca="false">(((1+N93/100)*(1+M94/100))-1)*100</f>
        <v>116.446537804352</v>
      </c>
      <c r="O94" s="26" t="n">
        <f aca="false">IF(N94&lt;O93,O93,N94)</f>
        <v>116.854282185614</v>
      </c>
      <c r="Q94" s="39" t="e">
        <f aca="false">G94+H94</f>
        <v>#REF!</v>
      </c>
      <c r="T94" s="26"/>
    </row>
    <row r="95" customFormat="false" ht="12.75" hidden="false" customHeight="true" outlineLevel="0" collapsed="false">
      <c r="A95" s="37" t="n">
        <v>41912</v>
      </c>
      <c r="B95" s="33" t="n">
        <v>38538.9325</v>
      </c>
      <c r="C95" s="40" t="e">
        <f aca="false">#REF!*100</f>
        <v>#REF!</v>
      </c>
      <c r="D95" s="41" t="n">
        <v>207.0289</v>
      </c>
      <c r="E95" s="39" t="n">
        <f aca="false">(D95-D94)/D94*100</f>
        <v>0.220066097283156</v>
      </c>
      <c r="F95" s="39" t="n">
        <f aca="false">B95*D95</f>
        <v>7978672.80264925</v>
      </c>
      <c r="G95" s="39" t="n">
        <f aca="false">(A95-A94)/36500*F95</f>
        <v>218.593775415048</v>
      </c>
      <c r="H95" s="42" t="e">
        <f aca="false">B95*C95</f>
        <v>#REF!</v>
      </c>
      <c r="J95" s="41" t="n">
        <v>113.86</v>
      </c>
      <c r="K95" s="39" t="n">
        <f aca="false">(J95-J94)/J94*100</f>
        <v>-0.210341805433825</v>
      </c>
      <c r="L95" s="39"/>
      <c r="M95" s="26" t="n">
        <f aca="false">(((1+E95/100)/(1+K95/100))-1)*100</f>
        <v>0.431315138766975</v>
      </c>
      <c r="N95" s="26" t="n">
        <f aca="false">(((1+N94/100)*(1+M95/100))-1)*100</f>
        <v>117.380104489239</v>
      </c>
      <c r="O95" s="26" t="n">
        <f aca="false">IF(N95&lt;O94,O94,N95)</f>
        <v>117.380104489239</v>
      </c>
      <c r="Q95" s="39" t="e">
        <f aca="false">G95+H95</f>
        <v>#REF!</v>
      </c>
      <c r="T95" s="26"/>
    </row>
    <row r="96" customFormat="false" ht="12.75" hidden="false" customHeight="true" outlineLevel="0" collapsed="false">
      <c r="A96" s="37" t="n">
        <v>41913</v>
      </c>
      <c r="B96" s="33" t="n">
        <v>38538.9325</v>
      </c>
      <c r="C96" s="40" t="e">
        <f aca="false">#REF!*100</f>
        <v>#REF!</v>
      </c>
      <c r="D96" s="41" t="n">
        <v>206.9025</v>
      </c>
      <c r="E96" s="39" t="n">
        <f aca="false">(D96-D95)/D95*100</f>
        <v>-0.0610542779293083</v>
      </c>
      <c r="F96" s="39" t="n">
        <f aca="false">B96*D96</f>
        <v>7973801.48158125</v>
      </c>
      <c r="G96" s="39" t="n">
        <f aca="false">(A96-A95)/36500*F96</f>
        <v>218.46031456387</v>
      </c>
      <c r="H96" s="42" t="e">
        <f aca="false">B96*C96</f>
        <v>#REF!</v>
      </c>
      <c r="J96" s="41" t="n">
        <v>113.184</v>
      </c>
      <c r="K96" s="39" t="n">
        <f aca="false">(J96-J95)/J95*100</f>
        <v>-0.593711575619183</v>
      </c>
      <c r="L96" s="39"/>
      <c r="M96" s="26" t="n">
        <f aca="false">(((1+E96/100)/(1+K96/100))-1)*100</f>
        <v>0.535838633684693</v>
      </c>
      <c r="N96" s="26" t="n">
        <f aca="false">(((1+N95/100)*(1+M96/100))-1)*100</f>
        <v>118.544911071037</v>
      </c>
      <c r="O96" s="26" t="n">
        <f aca="false">IF(N96&lt;O95,O95,N96)</f>
        <v>118.544911071037</v>
      </c>
      <c r="Q96" s="39" t="e">
        <f aca="false">G96+H96</f>
        <v>#REF!</v>
      </c>
      <c r="T96" s="26"/>
    </row>
    <row r="97" customFormat="false" ht="12.75" hidden="false" customHeight="true" outlineLevel="0" collapsed="false">
      <c r="A97" s="37" t="n">
        <v>41914</v>
      </c>
      <c r="B97" s="33" t="n">
        <v>38538.9325</v>
      </c>
      <c r="C97" s="40" t="e">
        <f aca="false">#REF!*100</f>
        <v>#REF!</v>
      </c>
      <c r="D97" s="41" t="n">
        <v>206.5178</v>
      </c>
      <c r="E97" s="39" t="n">
        <f aca="false">(D97-D96)/D96*100</f>
        <v>-0.18593298775994</v>
      </c>
      <c r="F97" s="39" t="n">
        <f aca="false">B97*D97</f>
        <v>7958975.5542485</v>
      </c>
      <c r="G97" s="39" t="n">
        <f aca="false">(A97-A96)/36500*F97</f>
        <v>218.054124773932</v>
      </c>
      <c r="H97" s="42" t="e">
        <f aca="false">B97*C97</f>
        <v>#REF!</v>
      </c>
      <c r="J97" s="41" t="n">
        <v>112.263</v>
      </c>
      <c r="K97" s="39" t="n">
        <f aca="false">(J97-J96)/J96*100</f>
        <v>-0.813719253604743</v>
      </c>
      <c r="L97" s="39"/>
      <c r="M97" s="26" t="n">
        <f aca="false">(((1+E97/100)/(1+K97/100))-1)*100</f>
        <v>0.632936592763222</v>
      </c>
      <c r="N97" s="26" t="n">
        <f aca="false">(((1+N96/100)*(1+M97/100))-1)*100</f>
        <v>119.928161784827</v>
      </c>
      <c r="O97" s="26" t="n">
        <f aca="false">IF(N97&lt;O96,O96,N97)</f>
        <v>119.928161784827</v>
      </c>
      <c r="Q97" s="39" t="e">
        <f aca="false">G97+H97</f>
        <v>#REF!</v>
      </c>
      <c r="T97" s="26"/>
    </row>
    <row r="98" customFormat="false" ht="12.75" hidden="false" customHeight="true" outlineLevel="0" collapsed="false">
      <c r="A98" s="37" t="n">
        <v>41915</v>
      </c>
      <c r="B98" s="33" t="n">
        <v>38538.9325</v>
      </c>
      <c r="C98" s="40" t="e">
        <f aca="false">#REF!*100</f>
        <v>#REF!</v>
      </c>
      <c r="D98" s="41" t="n">
        <v>205.6519</v>
      </c>
      <c r="E98" s="39" t="n">
        <f aca="false">(D98-D97)/D97*100</f>
        <v>-0.419285892063533</v>
      </c>
      <c r="F98" s="39" t="n">
        <f aca="false">B98*D98</f>
        <v>7925604.69259675</v>
      </c>
      <c r="G98" s="39" t="n">
        <f aca="false">(A98-A97)/36500*F98</f>
        <v>217.139854591692</v>
      </c>
      <c r="H98" s="42" t="e">
        <f aca="false">B98*C98</f>
        <v>#REF!</v>
      </c>
      <c r="J98" s="41" t="n">
        <v>111.582</v>
      </c>
      <c r="K98" s="39" t="n">
        <f aca="false">(J98-J97)/J97*100</f>
        <v>-0.606611261056636</v>
      </c>
      <c r="L98" s="39"/>
      <c r="M98" s="26" t="n">
        <f aca="false">(((1+E98/100)/(1+K98/100))-1)*100</f>
        <v>0.188468640992912</v>
      </c>
      <c r="N98" s="26" t="n">
        <f aca="false">(((1+N97/100)*(1+M98/100))-1)*100</f>
        <v>120.342657402504</v>
      </c>
      <c r="O98" s="26" t="n">
        <f aca="false">IF(N98&lt;O97,O97,N98)</f>
        <v>120.342657402504</v>
      </c>
      <c r="Q98" s="39" t="e">
        <f aca="false">G98+H98</f>
        <v>#REF!</v>
      </c>
      <c r="T98" s="26"/>
    </row>
    <row r="99" customFormat="false" ht="12.75" hidden="false" customHeight="true" outlineLevel="0" collapsed="false">
      <c r="A99" s="37" t="n">
        <v>41918</v>
      </c>
      <c r="B99" s="33" t="n">
        <v>38538.9325</v>
      </c>
      <c r="C99" s="40" t="e">
        <f aca="false">#REF!*100</f>
        <v>#REF!</v>
      </c>
      <c r="D99" s="41" t="n">
        <v>205.9008</v>
      </c>
      <c r="E99" s="39" t="n">
        <f aca="false">(D99-D98)/D98*100</f>
        <v>0.121029759511092</v>
      </c>
      <c r="F99" s="39" t="n">
        <f aca="false">B99*D99</f>
        <v>7935197.032896</v>
      </c>
      <c r="G99" s="39" t="n">
        <f aca="false">(A99-A98)/36500*F99</f>
        <v>652.207975306521</v>
      </c>
      <c r="H99" s="42" t="e">
        <f aca="false">B99*C99</f>
        <v>#REF!</v>
      </c>
      <c r="J99" s="41" t="n">
        <v>111.501</v>
      </c>
      <c r="K99" s="39" t="n">
        <f aca="false">(J99-J98)/J98*100</f>
        <v>-0.0725923536054103</v>
      </c>
      <c r="L99" s="39"/>
      <c r="M99" s="26" t="n">
        <f aca="false">(((1+E99/100)/(1+K99/100))-1)*100</f>
        <v>0.193762770071704</v>
      </c>
      <c r="N99" s="26" t="n">
        <f aca="false">(((1+N98/100)*(1+M99/100))-1)*100</f>
        <v>120.769599439137</v>
      </c>
      <c r="O99" s="26" t="n">
        <f aca="false">IF(N99&lt;O98,O98,N99)</f>
        <v>120.769599439137</v>
      </c>
      <c r="Q99" s="39" t="e">
        <f aca="false">G99+H99</f>
        <v>#REF!</v>
      </c>
      <c r="T99" s="26"/>
    </row>
    <row r="100" customFormat="false" ht="12.75" hidden="false" customHeight="true" outlineLevel="0" collapsed="false">
      <c r="A100" s="37" t="n">
        <v>41919</v>
      </c>
      <c r="B100" s="33" t="n">
        <v>38538.9325</v>
      </c>
      <c r="C100" s="40" t="e">
        <f aca="false">#REF!*100</f>
        <v>#REF!</v>
      </c>
      <c r="D100" s="41" t="n">
        <v>205.6545</v>
      </c>
      <c r="E100" s="39" t="n">
        <f aca="false">(D100-D99)/D99*100</f>
        <v>-0.119620710555758</v>
      </c>
      <c r="F100" s="39" t="n">
        <f aca="false">B100*D100</f>
        <v>7925704.89382125</v>
      </c>
      <c r="G100" s="39" t="n">
        <f aca="false">(A100-A99)/36500*F100</f>
        <v>217.142599830719</v>
      </c>
      <c r="H100" s="42" t="e">
        <f aca="false">B100*C100</f>
        <v>#REF!</v>
      </c>
      <c r="J100" s="41" t="n">
        <v>111.58</v>
      </c>
      <c r="K100" s="39" t="n">
        <f aca="false">(J100-J99)/J99*100</f>
        <v>0.0708513824988059</v>
      </c>
      <c r="L100" s="39"/>
      <c r="M100" s="26" t="n">
        <f aca="false">(((1+E100/100)/(1+K100/100))-1)*100</f>
        <v>-0.1903372364911</v>
      </c>
      <c r="N100" s="26" t="n">
        <f aca="false">(((1+N99/100)*(1+M100/100))-1)*100</f>
        <v>120.349392684552</v>
      </c>
      <c r="O100" s="26" t="n">
        <f aca="false">IF(N100&lt;O99,O99,N100)</f>
        <v>120.769599439137</v>
      </c>
      <c r="Q100" s="39" t="e">
        <f aca="false">G100+H100</f>
        <v>#REF!</v>
      </c>
      <c r="T100" s="26"/>
    </row>
    <row r="101" customFormat="false" ht="12.75" hidden="false" customHeight="true" outlineLevel="0" collapsed="false">
      <c r="A101" s="37" t="n">
        <v>41920</v>
      </c>
      <c r="B101" s="33" t="n">
        <v>38538.9325</v>
      </c>
      <c r="C101" s="40" t="e">
        <f aca="false">#REF!*100</f>
        <v>#REF!</v>
      </c>
      <c r="D101" s="41" t="n">
        <v>204.4869</v>
      </c>
      <c r="E101" s="39" t="n">
        <f aca="false">(D101-D100)/D100*100</f>
        <v>-0.567748335193259</v>
      </c>
      <c r="F101" s="39" t="n">
        <f aca="false">B101*D101</f>
        <v>7880706.83623425</v>
      </c>
      <c r="G101" s="39" t="n">
        <f aca="false">(A101-A100)/36500*F101</f>
        <v>215.909776335185</v>
      </c>
      <c r="H101" s="42" t="e">
        <f aca="false">B101*C101</f>
        <v>#REF!</v>
      </c>
      <c r="J101" s="41" t="n">
        <v>110.006</v>
      </c>
      <c r="K101" s="39" t="n">
        <f aca="false">(J101-J100)/J100*100</f>
        <v>-1.41064706936727</v>
      </c>
      <c r="L101" s="39"/>
      <c r="M101" s="26" t="n">
        <f aca="false">(((1+E101/100)/(1+K101/100))-1)*100</f>
        <v>0.854959190945359</v>
      </c>
      <c r="N101" s="26" t="n">
        <f aca="false">(((1+N100/100)*(1+M101/100))-1)*100</f>
        <v>122.233290069501</v>
      </c>
      <c r="O101" s="26" t="n">
        <f aca="false">IF(N101&lt;O100,O100,N101)</f>
        <v>122.233290069501</v>
      </c>
      <c r="Q101" s="39" t="e">
        <f aca="false">G101+H101</f>
        <v>#REF!</v>
      </c>
      <c r="T101" s="26"/>
    </row>
    <row r="102" customFormat="false" ht="12.75" hidden="false" customHeight="true" outlineLevel="0" collapsed="false">
      <c r="A102" s="37" t="n">
        <v>41921</v>
      </c>
      <c r="B102" s="33" t="n">
        <v>38538.9325</v>
      </c>
      <c r="C102" s="40" t="e">
        <f aca="false">#REF!*100</f>
        <v>#REF!</v>
      </c>
      <c r="D102" s="41" t="n">
        <v>203.0514</v>
      </c>
      <c r="E102" s="39" t="n">
        <f aca="false">(D102-D101)/D101*100</f>
        <v>-0.702000959474661</v>
      </c>
      <c r="F102" s="39" t="n">
        <f aca="false">B102*D102</f>
        <v>7825384.1986305</v>
      </c>
      <c r="G102" s="39" t="n">
        <f aca="false">(A102-A101)/36500*F102</f>
        <v>214.394087633712</v>
      </c>
      <c r="H102" s="42" t="e">
        <f aca="false">B102*C102</f>
        <v>#REF!</v>
      </c>
      <c r="J102" s="41" t="n">
        <v>110.043</v>
      </c>
      <c r="K102" s="39" t="n">
        <f aca="false">(J102-J101)/J101*100</f>
        <v>0.0336345290256951</v>
      </c>
      <c r="L102" s="39"/>
      <c r="M102" s="26" t="n">
        <f aca="false">(((1+E102/100)/(1+K102/100))-1)*100</f>
        <v>-0.735388144161553</v>
      </c>
      <c r="N102" s="26" t="n">
        <f aca="false">(((1+N101/100)*(1+M102/100))-1)*100</f>
        <v>120.599012801949</v>
      </c>
      <c r="O102" s="26" t="n">
        <f aca="false">IF(N102&lt;O101,O101,N102)</f>
        <v>122.233290069501</v>
      </c>
      <c r="Q102" s="39" t="e">
        <f aca="false">G102+H102</f>
        <v>#REF!</v>
      </c>
      <c r="T102" s="26"/>
    </row>
    <row r="103" customFormat="false" ht="12.75" hidden="false" customHeight="true" outlineLevel="0" collapsed="false">
      <c r="A103" s="37" t="n">
        <v>41922</v>
      </c>
      <c r="B103" s="33" t="n">
        <v>38538.9325</v>
      </c>
      <c r="C103" s="40" t="e">
        <f aca="false">#REF!*100</f>
        <v>#REF!</v>
      </c>
      <c r="D103" s="41" t="n">
        <v>200.0264</v>
      </c>
      <c r="E103" s="39" t="n">
        <f aca="false">(D103-D102)/D102*100</f>
        <v>-1.4897705704073</v>
      </c>
      <c r="F103" s="39" t="n">
        <f aca="false">B103*D103</f>
        <v>7708803.927818</v>
      </c>
      <c r="G103" s="39" t="n">
        <f aca="false">(A103-A102)/36500*F103</f>
        <v>211.200107611452</v>
      </c>
      <c r="H103" s="42" t="e">
        <f aca="false">B103*C103</f>
        <v>#REF!</v>
      </c>
      <c r="J103" s="41" t="n">
        <v>108.447</v>
      </c>
      <c r="K103" s="39" t="n">
        <f aca="false">(J103-J102)/J102*100</f>
        <v>-1.45034213898204</v>
      </c>
      <c r="L103" s="39"/>
      <c r="M103" s="26" t="n">
        <f aca="false">(((1+E103/100)/(1+K103/100))-1)*100</f>
        <v>-0.0400086943791012</v>
      </c>
      <c r="N103" s="26" t="n">
        <f aca="false">(((1+N102/100)*(1+M103/100))-1)*100</f>
        <v>120.510754017114</v>
      </c>
      <c r="O103" s="26" t="n">
        <f aca="false">IF(N103&lt;O102,O102,N103)</f>
        <v>122.233290069501</v>
      </c>
      <c r="Q103" s="39" t="e">
        <f aca="false">G103+H103</f>
        <v>#REF!</v>
      </c>
      <c r="T103" s="26"/>
    </row>
    <row r="104" customFormat="false" ht="12.75" hidden="false" customHeight="true" outlineLevel="0" collapsed="false">
      <c r="A104" s="37" t="n">
        <v>41925</v>
      </c>
      <c r="B104" s="33" t="n">
        <v>38538.9325</v>
      </c>
      <c r="C104" s="40" t="e">
        <f aca="false">#REF!*100</f>
        <v>#REF!</v>
      </c>
      <c r="D104" s="41" t="n">
        <v>199.5088</v>
      </c>
      <c r="E104" s="39" t="n">
        <f aca="false">(D104-D103)/D103*100</f>
        <v>-0.25876584290873</v>
      </c>
      <c r="F104" s="39" t="n">
        <f aca="false">B104*D104</f>
        <v>7688856.176356</v>
      </c>
      <c r="G104" s="39" t="n">
        <f aca="false">(A104-A103)/36500*F104</f>
        <v>631.960781618301</v>
      </c>
      <c r="H104" s="42" t="e">
        <f aca="false">B104*C104</f>
        <v>#REF!</v>
      </c>
      <c r="J104" s="41" t="n">
        <v>106.79</v>
      </c>
      <c r="K104" s="39" t="n">
        <f aca="false">(J104-J103)/J103*100</f>
        <v>-1.52793530480326</v>
      </c>
      <c r="L104" s="39"/>
      <c r="M104" s="26" t="n">
        <f aca="false">(((1+E104/100)/(1+K104/100))-1)*100</f>
        <v>1.288862446241</v>
      </c>
      <c r="N104" s="26" t="n">
        <f aca="false">(((1+N103/100)*(1+M104/100))-1)*100</f>
        <v>123.352834315564</v>
      </c>
      <c r="O104" s="26" t="n">
        <f aca="false">IF(N104&lt;O103,O103,N104)</f>
        <v>123.352834315564</v>
      </c>
      <c r="Q104" s="39" t="e">
        <f aca="false">G104+H104</f>
        <v>#REF!</v>
      </c>
      <c r="T104" s="26"/>
    </row>
    <row r="105" customFormat="false" ht="12.75" hidden="false" customHeight="true" outlineLevel="0" collapsed="false">
      <c r="A105" s="37" t="n">
        <v>41926</v>
      </c>
      <c r="B105" s="33" t="n">
        <v>38538.9325</v>
      </c>
      <c r="C105" s="40" t="e">
        <f aca="false">#REF!*100</f>
        <v>#REF!</v>
      </c>
      <c r="D105" s="41" t="n">
        <v>197.2371</v>
      </c>
      <c r="E105" s="39" t="n">
        <f aca="false">(D105-D104)/D104*100</f>
        <v>-1.13864651584292</v>
      </c>
      <c r="F105" s="39" t="n">
        <f aca="false">B105*D105</f>
        <v>7601307.28339575</v>
      </c>
      <c r="G105" s="39" t="n">
        <f aca="false">(A105-A104)/36500*F105</f>
        <v>208.254994065637</v>
      </c>
      <c r="H105" s="42" t="e">
        <f aca="false">B105*C105</f>
        <v>#REF!</v>
      </c>
      <c r="J105" s="41" t="n">
        <v>105.8391</v>
      </c>
      <c r="K105" s="39" t="n">
        <f aca="false">(J105-J104)/J104*100</f>
        <v>-0.890439179698478</v>
      </c>
      <c r="L105" s="39"/>
      <c r="M105" s="26" t="n">
        <f aca="false">(((1+E105/100)/(1+K105/100))-1)*100</f>
        <v>-0.250437328235631</v>
      </c>
      <c r="N105" s="26" t="n">
        <f aca="false">(((1+N104/100)*(1+M105/100))-1)*100</f>
        <v>122.793475444765</v>
      </c>
      <c r="O105" s="26" t="n">
        <f aca="false">IF(N105&lt;O104,O104,N105)</f>
        <v>123.352834315564</v>
      </c>
      <c r="Q105" s="39" t="e">
        <f aca="false">G105+H105</f>
        <v>#REF!</v>
      </c>
      <c r="T105" s="26"/>
    </row>
    <row r="106" customFormat="false" ht="12.75" hidden="false" customHeight="true" outlineLevel="0" collapsed="false">
      <c r="A106" s="37" t="n">
        <v>41927</v>
      </c>
      <c r="B106" s="33" t="n">
        <v>38538.9325</v>
      </c>
      <c r="C106" s="40" t="e">
        <f aca="false">#REF!*100</f>
        <v>#REF!</v>
      </c>
      <c r="D106" s="41" t="n">
        <v>195.2906</v>
      </c>
      <c r="E106" s="39" t="n">
        <f aca="false">(D106-D105)/D105*100</f>
        <v>-0.986883299338708</v>
      </c>
      <c r="F106" s="39" t="n">
        <f aca="false">B106*D106</f>
        <v>7526291.2512845</v>
      </c>
      <c r="G106" s="39" t="n">
        <f aca="false">(A106-A105)/36500*F106</f>
        <v>206.199760309164</v>
      </c>
      <c r="H106" s="42" t="e">
        <f aca="false">B106*C106</f>
        <v>#REF!</v>
      </c>
      <c r="J106" s="41" t="n">
        <v>104.469</v>
      </c>
      <c r="K106" s="39" t="n">
        <f aca="false">(J106-J105)/J105*100</f>
        <v>-1.29451214154316</v>
      </c>
      <c r="L106" s="39"/>
      <c r="M106" s="26" t="n">
        <f aca="false">(((1+E106/100)/(1+K106/100))-1)*100</f>
        <v>0.311663362269776</v>
      </c>
      <c r="N106" s="26" t="n">
        <f aca="false">(((1+N105/100)*(1+M106/100))-1)*100</f>
        <v>123.487841081254</v>
      </c>
      <c r="O106" s="26" t="n">
        <f aca="false">IF(N106&lt;O105,O105,N106)</f>
        <v>123.487841081254</v>
      </c>
      <c r="Q106" s="39" t="e">
        <f aca="false">G106+H106</f>
        <v>#REF!</v>
      </c>
      <c r="T106" s="26"/>
    </row>
    <row r="107" customFormat="false" ht="12.75" hidden="false" customHeight="true" outlineLevel="0" collapsed="false">
      <c r="A107" s="37" t="n">
        <v>41928</v>
      </c>
      <c r="B107" s="33" t="n">
        <v>38538.9325</v>
      </c>
      <c r="C107" s="40" t="e">
        <f aca="false">#REF!*100</f>
        <v>#REF!</v>
      </c>
      <c r="D107" s="41" t="n">
        <v>193.3916</v>
      </c>
      <c r="E107" s="39" t="n">
        <f aca="false">(D107-D106)/D106*100</f>
        <v>-0.972397032934509</v>
      </c>
      <c r="F107" s="39" t="n">
        <f aca="false">B107*D107</f>
        <v>7453105.818467</v>
      </c>
      <c r="G107" s="39" t="n">
        <f aca="false">(A107-A106)/36500*F107</f>
        <v>204.194679958</v>
      </c>
      <c r="H107" s="42" t="e">
        <f aca="false">B107*C107</f>
        <v>#REF!</v>
      </c>
      <c r="J107" s="41" t="n">
        <v>102.515</v>
      </c>
      <c r="K107" s="39" t="n">
        <f aca="false">(J107-J106)/J106*100</f>
        <v>-1.87041131819008</v>
      </c>
      <c r="L107" s="39"/>
      <c r="M107" s="26" t="n">
        <f aca="false">(((1+E107/100)/(1+K107/100))-1)*100</f>
        <v>0.915130999037839</v>
      </c>
      <c r="N107" s="26" t="n">
        <f aca="false">(((1+N106/100)*(1+M107/100))-1)*100</f>
        <v>125.533047594069</v>
      </c>
      <c r="O107" s="26" t="n">
        <f aca="false">IF(N107&lt;O106,O106,N107)</f>
        <v>125.533047594069</v>
      </c>
      <c r="Q107" s="39" t="e">
        <f aca="false">G107+H107</f>
        <v>#REF!</v>
      </c>
      <c r="T107" s="26"/>
    </row>
    <row r="108" customFormat="false" ht="12.75" hidden="false" customHeight="true" outlineLevel="0" collapsed="false">
      <c r="A108" s="37" t="n">
        <v>41929</v>
      </c>
      <c r="B108" s="33" t="n">
        <v>38538.9325</v>
      </c>
      <c r="C108" s="40" t="e">
        <f aca="false">#REF!*100</f>
        <v>#REF!</v>
      </c>
      <c r="D108" s="41" t="n">
        <v>194.8175</v>
      </c>
      <c r="E108" s="39" t="n">
        <f aca="false">(D108-D107)/D107*100</f>
        <v>0.73731227209454</v>
      </c>
      <c r="F108" s="39" t="n">
        <f aca="false">B108*D108</f>
        <v>7508058.48231875</v>
      </c>
      <c r="G108" s="39" t="n">
        <f aca="false">(A108-A107)/36500*F108</f>
        <v>205.700232392295</v>
      </c>
      <c r="H108" s="42" t="e">
        <f aca="false">B108*C108</f>
        <v>#REF!</v>
      </c>
      <c r="J108" s="41" t="n">
        <v>103.229</v>
      </c>
      <c r="K108" s="39" t="n">
        <f aca="false">(J108-J107)/J107*100</f>
        <v>0.696483441447592</v>
      </c>
      <c r="L108" s="39"/>
      <c r="M108" s="26" t="n">
        <f aca="false">(((1+E108/100)/(1+K108/100))-1)*100</f>
        <v>0.0405464314656934</v>
      </c>
      <c r="N108" s="26" t="n">
        <f aca="false">(((1+N107/100)*(1+M108/100))-1)*100</f>
        <v>125.624493196644</v>
      </c>
      <c r="O108" s="26" t="n">
        <f aca="false">IF(N108&lt;O107,O107,N108)</f>
        <v>125.624493196644</v>
      </c>
      <c r="Q108" s="39" t="e">
        <f aca="false">G108+H108</f>
        <v>#REF!</v>
      </c>
      <c r="T108" s="26"/>
    </row>
    <row r="109" customFormat="false" ht="12.75" hidden="false" customHeight="true" outlineLevel="0" collapsed="false">
      <c r="A109" s="37" t="n">
        <v>41932</v>
      </c>
      <c r="B109" s="33" t="n">
        <v>38538.9325</v>
      </c>
      <c r="C109" s="40" t="e">
        <f aca="false">#REF!*100</f>
        <v>#REF!</v>
      </c>
      <c r="D109" s="41" t="n">
        <v>196.0521</v>
      </c>
      <c r="E109" s="39" t="n">
        <f aca="false">(D109-D108)/D108*100</f>
        <v>0.63372130327101</v>
      </c>
      <c r="F109" s="39" t="n">
        <f aca="false">B109*D109</f>
        <v>7555638.64838325</v>
      </c>
      <c r="G109" s="39" t="n">
        <f aca="false">(A109-A108)/36500*F109</f>
        <v>621.011395757528</v>
      </c>
      <c r="H109" s="42" t="e">
        <f aca="false">B109*C109</f>
        <v>#REF!</v>
      </c>
      <c r="J109" s="41" t="n">
        <v>103.913</v>
      </c>
      <c r="K109" s="39" t="n">
        <f aca="false">(J109-J108)/J108*100</f>
        <v>0.662604500673258</v>
      </c>
      <c r="L109" s="39"/>
      <c r="M109" s="26" t="n">
        <f aca="false">(((1+E109/100)/(1+K109/100))-1)*100</f>
        <v>-0.0286930757906756</v>
      </c>
      <c r="N109" s="26" t="n">
        <f aca="false">(((1+N108/100)*(1+M109/100))-1)*100</f>
        <v>125.559754589809</v>
      </c>
      <c r="O109" s="26" t="n">
        <f aca="false">IF(N109&lt;O108,O108,N109)</f>
        <v>125.624493196644</v>
      </c>
      <c r="Q109" s="39" t="e">
        <f aca="false">G109+H109</f>
        <v>#REF!</v>
      </c>
      <c r="T109" s="26"/>
    </row>
    <row r="110" customFormat="false" ht="12.75" hidden="false" customHeight="true" outlineLevel="0" collapsed="false">
      <c r="A110" s="37" t="n">
        <v>41933</v>
      </c>
      <c r="B110" s="33" t="n">
        <v>38538.9325</v>
      </c>
      <c r="C110" s="40" t="e">
        <f aca="false">#REF!*100</f>
        <v>#REF!</v>
      </c>
      <c r="D110" s="41" t="n">
        <v>196.0412</v>
      </c>
      <c r="E110" s="39" t="n">
        <f aca="false">(D110-D109)/D109*100</f>
        <v>-0.00555974661836949</v>
      </c>
      <c r="F110" s="39" t="n">
        <f aca="false">B110*D110</f>
        <v>7555218.574019</v>
      </c>
      <c r="G110" s="39" t="n">
        <f aca="false">(A110-A109)/36500*F110</f>
        <v>206.992289699151</v>
      </c>
      <c r="H110" s="42" t="e">
        <f aca="false">B110*C110</f>
        <v>#REF!</v>
      </c>
      <c r="J110" s="41" t="n">
        <v>105.492</v>
      </c>
      <c r="K110" s="39" t="n">
        <f aca="false">(J110-J109)/J109*100</f>
        <v>1.51954038474494</v>
      </c>
      <c r="L110" s="39"/>
      <c r="M110" s="26" t="n">
        <f aca="false">(((1+E110/100)/(1+K110/100))-1)*100</f>
        <v>-1.50227249412613</v>
      </c>
      <c r="N110" s="26" t="n">
        <f aca="false">(((1+N109/100)*(1+M110/100))-1)*100</f>
        <v>122.171232438788</v>
      </c>
      <c r="O110" s="26" t="n">
        <f aca="false">IF(N110&lt;O109,O109,N110)</f>
        <v>125.624493196644</v>
      </c>
      <c r="Q110" s="39" t="e">
        <f aca="false">G110+H110</f>
        <v>#REF!</v>
      </c>
      <c r="T110" s="26"/>
    </row>
    <row r="111" customFormat="false" ht="12.75" hidden="false" customHeight="true" outlineLevel="0" collapsed="false">
      <c r="A111" s="37" t="n">
        <v>41934</v>
      </c>
      <c r="B111" s="33" t="n">
        <v>38538.9325</v>
      </c>
      <c r="C111" s="40" t="e">
        <f aca="false">#REF!*100</f>
        <v>#REF!</v>
      </c>
      <c r="D111" s="41" t="n">
        <v>196.5756</v>
      </c>
      <c r="E111" s="39" t="n">
        <f aca="false">(D111-D110)/D110*100</f>
        <v>0.272595760483003</v>
      </c>
      <c r="F111" s="39" t="n">
        <f aca="false">B111*D111</f>
        <v>7575813.779547</v>
      </c>
      <c r="G111" s="39" t="n">
        <f aca="false">(A111-A110)/36500*F111</f>
        <v>207.556541905397</v>
      </c>
      <c r="H111" s="42" t="e">
        <f aca="false">B111*C111</f>
        <v>#REF!</v>
      </c>
      <c r="J111" s="41" t="n">
        <v>106.231</v>
      </c>
      <c r="K111" s="39" t="n">
        <f aca="false">(J111-J110)/J110*100</f>
        <v>0.700527054184194</v>
      </c>
      <c r="L111" s="39"/>
      <c r="M111" s="26" t="n">
        <f aca="false">(((1+E111/100)/(1+K111/100))-1)*100</f>
        <v>-0.424954373347963</v>
      </c>
      <c r="N111" s="26" t="n">
        <f aca="false">(((1+N110/100)*(1+M111/100))-1)*100</f>
        <v>121.227106070218</v>
      </c>
      <c r="O111" s="26" t="n">
        <f aca="false">IF(N111&lt;O110,O110,N111)</f>
        <v>125.624493196644</v>
      </c>
      <c r="Q111" s="39" t="e">
        <f aca="false">G111+H111</f>
        <v>#REF!</v>
      </c>
      <c r="T111" s="26"/>
    </row>
    <row r="112" customFormat="false" ht="12.75" hidden="false" customHeight="true" outlineLevel="0" collapsed="false">
      <c r="A112" s="37" t="n">
        <v>41935</v>
      </c>
      <c r="B112" s="33" t="n">
        <v>38538.9325</v>
      </c>
      <c r="C112" s="40" t="e">
        <f aca="false">#REF!*100</f>
        <v>#REF!</v>
      </c>
      <c r="D112" s="41" t="n">
        <v>197.2282</v>
      </c>
      <c r="E112" s="39" t="n">
        <f aca="false">(D112-D111)/D111*100</f>
        <v>0.331984234055487</v>
      </c>
      <c r="F112" s="39" t="n">
        <f aca="false">B112*D112</f>
        <v>7600964.2868965</v>
      </c>
      <c r="G112" s="39" t="n">
        <f aca="false">(A112-A111)/36500*F112</f>
        <v>208.245596901274</v>
      </c>
      <c r="H112" s="42" t="e">
        <f aca="false">B112*C112</f>
        <v>#REF!</v>
      </c>
      <c r="J112" s="41" t="n">
        <v>105.595</v>
      </c>
      <c r="K112" s="39" t="n">
        <f aca="false">(J112-J111)/J111*100</f>
        <v>-0.598695296100004</v>
      </c>
      <c r="L112" s="39"/>
      <c r="M112" s="26" t="n">
        <f aca="false">(((1+E112/100)/(1+K112/100))-1)*100</f>
        <v>0.936285024555605</v>
      </c>
      <c r="N112" s="26" t="n">
        <f aca="false">(((1+N111/100)*(1+M112/100))-1)*100</f>
        <v>123.298422334611</v>
      </c>
      <c r="O112" s="26" t="n">
        <f aca="false">IF(N112&lt;O111,O111,N112)</f>
        <v>125.624493196644</v>
      </c>
      <c r="Q112" s="39" t="e">
        <f aca="false">G112+H112</f>
        <v>#REF!</v>
      </c>
      <c r="T112" s="26"/>
    </row>
    <row r="113" customFormat="false" ht="12.75" hidden="false" customHeight="true" outlineLevel="0" collapsed="false">
      <c r="A113" s="37" t="n">
        <v>41936</v>
      </c>
      <c r="B113" s="33" t="n">
        <v>38538.9325</v>
      </c>
      <c r="C113" s="40" t="e">
        <f aca="false">#REF!*100</f>
        <v>#REF!</v>
      </c>
      <c r="D113" s="41" t="n">
        <v>194.6595</v>
      </c>
      <c r="E113" s="39" t="n">
        <f aca="false">(D113-D112)/D112*100</f>
        <v>-1.30239996106032</v>
      </c>
      <c r="F113" s="39" t="n">
        <f aca="false">B113*D113</f>
        <v>7501969.33098375</v>
      </c>
      <c r="G113" s="39" t="n">
        <f aca="false">(A113-A112)/36500*F113</f>
        <v>205.533406328322</v>
      </c>
      <c r="H113" s="42" t="e">
        <f aca="false">B113*C113</f>
        <v>#REF!</v>
      </c>
      <c r="J113" s="41" t="n">
        <v>104.951</v>
      </c>
      <c r="K113" s="39" t="n">
        <f aca="false">(J113-J112)/J112*100</f>
        <v>-0.609877361617506</v>
      </c>
      <c r="L113" s="39"/>
      <c r="M113" s="26" t="n">
        <f aca="false">(((1+E113/100)/(1+K113/100))-1)*100</f>
        <v>-0.696772054465078</v>
      </c>
      <c r="N113" s="26" t="n">
        <f aca="false">(((1+N112/100)*(1+M113/100))-1)*100</f>
        <v>121.742541329722</v>
      </c>
      <c r="O113" s="26" t="n">
        <f aca="false">IF(N113&lt;O112,O112,N113)</f>
        <v>125.624493196644</v>
      </c>
      <c r="Q113" s="39" t="e">
        <f aca="false">G113+H113</f>
        <v>#REF!</v>
      </c>
      <c r="T113" s="26"/>
    </row>
    <row r="114" customFormat="false" ht="12.75" hidden="false" customHeight="true" outlineLevel="0" collapsed="false">
      <c r="A114" s="37" t="n">
        <v>41939</v>
      </c>
      <c r="B114" s="33" t="n">
        <v>38538.9325</v>
      </c>
      <c r="C114" s="40" t="e">
        <f aca="false">#REF!*100</f>
        <v>#REF!</v>
      </c>
      <c r="D114" s="41" t="n">
        <v>193.1383</v>
      </c>
      <c r="E114" s="39" t="n">
        <f aca="false">(D114-D113)/D113*100</f>
        <v>-0.781467125930161</v>
      </c>
      <c r="F114" s="39" t="n">
        <f aca="false">B114*D114</f>
        <v>7443343.90686475</v>
      </c>
      <c r="G114" s="39" t="n">
        <f aca="false">(A114-A113)/36500*F114</f>
        <v>611.781690975185</v>
      </c>
      <c r="H114" s="42" t="e">
        <f aca="false">B114*C114</f>
        <v>#REF!</v>
      </c>
      <c r="J114" s="41" t="n">
        <v>102.996</v>
      </c>
      <c r="K114" s="39" t="n">
        <f aca="false">(J114-J113)/J113*100</f>
        <v>-1.86277405646444</v>
      </c>
      <c r="L114" s="39"/>
      <c r="M114" s="26" t="n">
        <f aca="false">(((1+E114/100)/(1+K114/100))-1)*100</f>
        <v>1.10183156303647</v>
      </c>
      <c r="N114" s="26" t="n">
        <f aca="false">(((1+N113/100)*(1+M114/100))-1)*100</f>
        <v>124.185770638772</v>
      </c>
      <c r="O114" s="26" t="n">
        <f aca="false">IF(N114&lt;O113,O113,N114)</f>
        <v>125.624493196644</v>
      </c>
      <c r="Q114" s="39" t="e">
        <f aca="false">G114+H114</f>
        <v>#REF!</v>
      </c>
      <c r="T114" s="26"/>
    </row>
    <row r="115" customFormat="false" ht="12.75" hidden="false" customHeight="true" outlineLevel="0" collapsed="false">
      <c r="A115" s="37" t="n">
        <v>41940</v>
      </c>
      <c r="B115" s="33" t="n">
        <v>38538.9325</v>
      </c>
      <c r="C115" s="40" t="e">
        <f aca="false">#REF!*100</f>
        <v>#REF!</v>
      </c>
      <c r="D115" s="41" t="n">
        <v>192.4106</v>
      </c>
      <c r="E115" s="39" t="n">
        <f aca="false">(D115-D114)/D114*100</f>
        <v>-0.376776641401524</v>
      </c>
      <c r="F115" s="39" t="n">
        <f aca="false">B115*D115</f>
        <v>7415299.1256845</v>
      </c>
      <c r="G115" s="39" t="n">
        <f aca="false">(A115-A114)/36500*F115</f>
        <v>203.15888015574</v>
      </c>
      <c r="H115" s="42" t="e">
        <f aca="false">B115*C115</f>
        <v>#REF!</v>
      </c>
      <c r="J115" s="41" t="n">
        <v>102.996</v>
      </c>
      <c r="K115" s="39" t="n">
        <f aca="false">(J115-J114)/J114*100</f>
        <v>0</v>
      </c>
      <c r="L115" s="39"/>
      <c r="M115" s="26" t="n">
        <f aca="false">(((1+E115/100)/(1+K115/100))-1)*100</f>
        <v>-0.376776641401522</v>
      </c>
      <c r="N115" s="26" t="n">
        <f aca="false">(((1+N114/100)*(1+M115/100))-1)*100</f>
        <v>123.341091021659</v>
      </c>
      <c r="O115" s="26" t="n">
        <f aca="false">IF(N115&lt;O114,O114,N115)</f>
        <v>125.624493196644</v>
      </c>
      <c r="Q115" s="39" t="e">
        <f aca="false">G115+H115</f>
        <v>#REF!</v>
      </c>
      <c r="T115" s="26"/>
    </row>
    <row r="116" customFormat="false" ht="12.75" hidden="false" customHeight="true" outlineLevel="0" collapsed="false">
      <c r="A116" s="37" t="n">
        <v>41941</v>
      </c>
      <c r="B116" s="33" t="n">
        <v>38538.9325</v>
      </c>
      <c r="C116" s="40" t="e">
        <f aca="false">#REF!*100</f>
        <v>#REF!</v>
      </c>
      <c r="D116" s="41" t="n">
        <v>192.2926</v>
      </c>
      <c r="E116" s="39" t="n">
        <f aca="false">(D116-D115)/D115*100</f>
        <v>-0.0613271825980455</v>
      </c>
      <c r="F116" s="39" t="n">
        <f aca="false">B116*D116</f>
        <v>7410751.5316495</v>
      </c>
      <c r="G116" s="39" t="n">
        <f aca="false">(A116-A115)/36500*F116</f>
        <v>203.034288538342</v>
      </c>
      <c r="H116" s="42" t="e">
        <f aca="false">B116*C116</f>
        <v>#REF!</v>
      </c>
      <c r="J116" s="41" t="n">
        <v>104.265</v>
      </c>
      <c r="K116" s="39" t="n">
        <f aca="false">(J116-J115)/J115*100</f>
        <v>1.23208668297799</v>
      </c>
      <c r="L116" s="39"/>
      <c r="M116" s="26" t="n">
        <f aca="false">(((1+E116/100)/(1+K116/100))-1)*100</f>
        <v>-1.27767184097126</v>
      </c>
      <c r="N116" s="26" t="n">
        <f aca="false">(((1+N115/100)*(1+M116/100))-1)*100</f>
        <v>120.487524792358</v>
      </c>
      <c r="O116" s="26" t="n">
        <f aca="false">IF(N116&lt;O115,O115,N116)</f>
        <v>125.624493196644</v>
      </c>
      <c r="Q116" s="39" t="e">
        <f aca="false">G116+H116</f>
        <v>#REF!</v>
      </c>
      <c r="T116" s="26"/>
    </row>
    <row r="117" customFormat="false" ht="12.75" hidden="false" customHeight="true" outlineLevel="0" collapsed="false">
      <c r="A117" s="37" t="n">
        <v>41942</v>
      </c>
      <c r="B117" s="33" t="n">
        <v>38538.9325</v>
      </c>
      <c r="C117" s="40" t="e">
        <f aca="false">#REF!*100</f>
        <v>#REF!</v>
      </c>
      <c r="D117" s="41" t="n">
        <v>190.683</v>
      </c>
      <c r="E117" s="39" t="n">
        <f aca="false">(D117-D116)/D116*100</f>
        <v>-0.837057692287691</v>
      </c>
      <c r="F117" s="39" t="n">
        <f aca="false">B117*D117</f>
        <v>7348719.2658975</v>
      </c>
      <c r="G117" s="39" t="n">
        <f aca="false">(A117-A116)/36500*F117</f>
        <v>201.334774408151</v>
      </c>
      <c r="H117" s="42" t="e">
        <f aca="false">B117*C117</f>
        <v>#REF!</v>
      </c>
      <c r="J117" s="41" t="n">
        <v>102.546</v>
      </c>
      <c r="K117" s="39" t="n">
        <f aca="false">(J117-J116)/J116*100</f>
        <v>-1.64868364264134</v>
      </c>
      <c r="L117" s="39"/>
      <c r="M117" s="26" t="n">
        <f aca="false">(((1+E117/100)/(1+K117/100))-1)*100</f>
        <v>0.825231405550908</v>
      </c>
      <c r="N117" s="26" t="n">
        <f aca="false">(((1+N116/100)*(1+M117/100))-1)*100</f>
        <v>122.307057092266</v>
      </c>
      <c r="O117" s="26" t="n">
        <f aca="false">IF(N117&lt;O116,O116,N117)</f>
        <v>125.624493196644</v>
      </c>
      <c r="Q117" s="39" t="e">
        <f aca="false">G117+H117</f>
        <v>#REF!</v>
      </c>
      <c r="T117" s="26"/>
    </row>
    <row r="118" customFormat="false" ht="12.75" hidden="false" customHeight="true" outlineLevel="0" collapsed="false">
      <c r="A118" s="37" t="n">
        <v>41943</v>
      </c>
      <c r="B118" s="33" t="n">
        <v>38538.9325</v>
      </c>
      <c r="C118" s="40" t="e">
        <f aca="false">#REF!*100</f>
        <v>#REF!</v>
      </c>
      <c r="D118" s="41" t="n">
        <v>188.6954</v>
      </c>
      <c r="E118" s="39" t="n">
        <f aca="false">(D118-D117)/D117*100</f>
        <v>-1.04235825951972</v>
      </c>
      <c r="F118" s="39" t="n">
        <f aca="false">B118*D118</f>
        <v>7272119.2836605</v>
      </c>
      <c r="G118" s="39" t="n">
        <f aca="false">(A118-A117)/36500*F118</f>
        <v>199.236144757822</v>
      </c>
      <c r="H118" s="42" t="e">
        <f aca="false">B118*C118</f>
        <v>#REF!</v>
      </c>
      <c r="J118" s="41" t="n">
        <v>101.302</v>
      </c>
      <c r="K118" s="39" t="n">
        <f aca="false">(J118-J117)/J117*100</f>
        <v>-1.21311411464123</v>
      </c>
      <c r="L118" s="39"/>
      <c r="M118" s="26" t="n">
        <f aca="false">(((1+E118/100)/(1+K118/100))-1)*100</f>
        <v>0.172852756305808</v>
      </c>
      <c r="N118" s="26" t="n">
        <f aca="false">(((1+N117/100)*(1+M118/100))-1)*100</f>
        <v>122.691320967912</v>
      </c>
      <c r="O118" s="26" t="n">
        <f aca="false">IF(N118&lt;O117,O117,N118)</f>
        <v>125.624493196644</v>
      </c>
      <c r="Q118" s="39" t="e">
        <f aca="false">G118+H118</f>
        <v>#REF!</v>
      </c>
      <c r="T118" s="26"/>
    </row>
    <row r="119" customFormat="false" ht="12.75" hidden="false" customHeight="true" outlineLevel="0" collapsed="false">
      <c r="A119" s="37" t="n">
        <v>41946</v>
      </c>
      <c r="B119" s="33" t="n">
        <v>38538.9325</v>
      </c>
      <c r="C119" s="40" t="e">
        <f aca="false">#REF!*100</f>
        <v>#REF!</v>
      </c>
      <c r="D119" s="41" t="n">
        <v>187.0948</v>
      </c>
      <c r="E119" s="39" t="n">
        <f aca="false">(D119-D118)/D118*100</f>
        <v>-0.848245373231151</v>
      </c>
      <c r="F119" s="39" t="n">
        <f aca="false">B119*D119</f>
        <v>7210433.868301</v>
      </c>
      <c r="G119" s="39" t="n">
        <f aca="false">(A119-A118)/36500*F119</f>
        <v>592.638400134329</v>
      </c>
      <c r="H119" s="42" t="e">
        <f aca="false">B119*C119</f>
        <v>#REF!</v>
      </c>
      <c r="J119" s="41" t="n">
        <v>101.786</v>
      </c>
      <c r="K119" s="39" t="n">
        <f aca="false">(J119-J118)/J118*100</f>
        <v>0.477779313340304</v>
      </c>
      <c r="L119" s="39"/>
      <c r="M119" s="26" t="n">
        <f aca="false">(((1+E119/100)/(1+K119/100))-1)*100</f>
        <v>-1.31971934056806</v>
      </c>
      <c r="N119" s="26" t="n">
        <f aca="false">(((1+N118/100)*(1+M119/100))-1)*100</f>
        <v>119.752420535332</v>
      </c>
      <c r="O119" s="26" t="n">
        <f aca="false">IF(N119&lt;O118,O118,N119)</f>
        <v>125.624493196644</v>
      </c>
      <c r="Q119" s="39" t="e">
        <f aca="false">G119+H119</f>
        <v>#REF!</v>
      </c>
      <c r="T119" s="26"/>
    </row>
    <row r="120" customFormat="false" ht="12.75" hidden="false" customHeight="true" outlineLevel="0" collapsed="false">
      <c r="A120" s="37" t="n">
        <v>41947</v>
      </c>
      <c r="B120" s="33" t="n">
        <v>38538.9325</v>
      </c>
      <c r="C120" s="40" t="e">
        <f aca="false">#REF!*100</f>
        <v>#REF!</v>
      </c>
      <c r="D120" s="41" t="n">
        <v>185.2974</v>
      </c>
      <c r="E120" s="39" t="n">
        <f aca="false">(D120-D119)/D119*100</f>
        <v>-0.960689447274848</v>
      </c>
      <c r="F120" s="39" t="n">
        <f aca="false">B120*D120</f>
        <v>7141163.9910255</v>
      </c>
      <c r="G120" s="39" t="n">
        <f aca="false">(A120-A119)/36500*F120</f>
        <v>195.648328521247</v>
      </c>
      <c r="H120" s="42" t="e">
        <f aca="false">B120*C120</f>
        <v>#REF!</v>
      </c>
      <c r="J120" s="41" t="n">
        <v>101.058</v>
      </c>
      <c r="K120" s="39" t="n">
        <f aca="false">(J120-J119)/J119*100</f>
        <v>-0.715226062523328</v>
      </c>
      <c r="L120" s="39"/>
      <c r="M120" s="26" t="n">
        <f aca="false">(((1+E120/100)/(1+K120/100))-1)*100</f>
        <v>-0.247231649946733</v>
      </c>
      <c r="N120" s="26" t="n">
        <f aca="false">(((1+N119/100)*(1+M120/100))-1)*100</f>
        <v>119.209123000245</v>
      </c>
      <c r="O120" s="26" t="n">
        <f aca="false">IF(N120&lt;O119,O119,N120)</f>
        <v>125.624493196644</v>
      </c>
      <c r="Q120" s="39" t="e">
        <f aca="false">G120+H120</f>
        <v>#REF!</v>
      </c>
      <c r="T120" s="26"/>
    </row>
    <row r="121" customFormat="false" ht="12.75" hidden="false" customHeight="true" outlineLevel="0" collapsed="false">
      <c r="A121" s="37" t="n">
        <v>41948</v>
      </c>
      <c r="B121" s="33" t="n">
        <v>38538.9325</v>
      </c>
      <c r="C121" s="40" t="e">
        <f aca="false">#REF!*100</f>
        <v>#REF!</v>
      </c>
      <c r="D121" s="41" t="n">
        <v>182.766</v>
      </c>
      <c r="E121" s="39" t="n">
        <f aca="false">(D121-D120)/D120*100</f>
        <v>-1.36612818096747</v>
      </c>
      <c r="F121" s="39" t="n">
        <f aca="false">B121*D121</f>
        <v>7043606.537295</v>
      </c>
      <c r="G121" s="39" t="n">
        <f aca="false">(A121-A120)/36500*F121</f>
        <v>192.975521569726</v>
      </c>
      <c r="H121" s="42" t="e">
        <f aca="false">B121*C121</f>
        <v>#REF!</v>
      </c>
      <c r="J121" s="41" t="n">
        <v>99.904</v>
      </c>
      <c r="K121" s="39" t="n">
        <f aca="false">(J121-J120)/J120*100</f>
        <v>-1.14191850224625</v>
      </c>
      <c r="L121" s="39"/>
      <c r="M121" s="26" t="n">
        <f aca="false">(((1+E121/100)/(1+K121/100))-1)*100</f>
        <v>-0.226799544684997</v>
      </c>
      <c r="N121" s="26" t="n">
        <f aca="false">(((1+N120/100)*(1+M121/100))-1)*100</f>
        <v>118.711957707372</v>
      </c>
      <c r="O121" s="26" t="n">
        <f aca="false">IF(N121&lt;O120,O120,N121)</f>
        <v>125.624493196644</v>
      </c>
      <c r="Q121" s="39" t="e">
        <f aca="false">G121+H121</f>
        <v>#REF!</v>
      </c>
      <c r="T121" s="26"/>
    </row>
    <row r="122" customFormat="false" ht="12.75" hidden="false" customHeight="true" outlineLevel="0" collapsed="false">
      <c r="A122" s="37" t="n">
        <v>41949</v>
      </c>
      <c r="B122" s="33" t="n">
        <v>38538.9325</v>
      </c>
      <c r="C122" s="40" t="e">
        <f aca="false">#REF!*100</f>
        <v>#REF!</v>
      </c>
      <c r="D122" s="41" t="n">
        <v>180.768</v>
      </c>
      <c r="E122" s="39" t="n">
        <f aca="false">(D122-D121)/D121*100</f>
        <v>-1.09320114244443</v>
      </c>
      <c r="F122" s="39" t="n">
        <f aca="false">B122*D122</f>
        <v>6966605.75016</v>
      </c>
      <c r="G122" s="39" t="n">
        <f aca="false">(A122-A121)/36500*F122</f>
        <v>190.865910963288</v>
      </c>
      <c r="H122" s="42" t="e">
        <f aca="false">B122*C122</f>
        <v>#REF!</v>
      </c>
      <c r="J122" s="41" t="n">
        <v>98.649</v>
      </c>
      <c r="K122" s="39" t="n">
        <f aca="false">(J122-J121)/J121*100</f>
        <v>-1.25620595771941</v>
      </c>
      <c r="L122" s="39"/>
      <c r="M122" s="26" t="n">
        <f aca="false">(((1+E122/100)/(1+K122/100))-1)*100</f>
        <v>0.165078541751362</v>
      </c>
      <c r="N122" s="26" t="n">
        <f aca="false">(((1+N121/100)*(1+M122/100))-1)*100</f>
        <v>119.073004217792</v>
      </c>
      <c r="O122" s="26" t="n">
        <f aca="false">IF(N122&lt;O121,O121,N122)</f>
        <v>125.624493196644</v>
      </c>
      <c r="Q122" s="39" t="e">
        <f aca="false">G122+H122</f>
        <v>#REF!</v>
      </c>
      <c r="T122" s="26"/>
    </row>
    <row r="123" customFormat="false" ht="12.75" hidden="false" customHeight="true" outlineLevel="0" collapsed="false">
      <c r="A123" s="37" t="n">
        <v>41950</v>
      </c>
      <c r="B123" s="33" t="n">
        <v>38538.9325</v>
      </c>
      <c r="C123" s="40" t="e">
        <f aca="false">#REF!*100</f>
        <v>#REF!</v>
      </c>
      <c r="D123" s="41" t="n">
        <v>181.1475</v>
      </c>
      <c r="E123" s="39" t="n">
        <f aca="false">(D123-D122)/D122*100</f>
        <v>0.20993759957515</v>
      </c>
      <c r="F123" s="39" t="n">
        <f aca="false">B123*D123</f>
        <v>6981231.27504375</v>
      </c>
      <c r="G123" s="39" t="n">
        <f aca="false">(A123-A122)/36500*F123</f>
        <v>191.266610275171</v>
      </c>
      <c r="H123" s="42" t="e">
        <f aca="false">B123*C123</f>
        <v>#REF!</v>
      </c>
      <c r="J123" s="41" t="n">
        <v>99.22</v>
      </c>
      <c r="K123" s="39" t="n">
        <f aca="false">(J123-J122)/J122*100</f>
        <v>0.578819856258044</v>
      </c>
      <c r="L123" s="39"/>
      <c r="M123" s="26" t="n">
        <f aca="false">(((1+E123/100)/(1+K123/100))-1)*100</f>
        <v>-0.366759380563508</v>
      </c>
      <c r="N123" s="26" t="n">
        <f aca="false">(((1+N122/100)*(1+M123/100))-1)*100</f>
        <v>118.269533424541</v>
      </c>
      <c r="O123" s="26" t="n">
        <f aca="false">IF(N123&lt;O122,O122,N123)</f>
        <v>125.624493196644</v>
      </c>
      <c r="Q123" s="39" t="e">
        <f aca="false">G123+H123</f>
        <v>#REF!</v>
      </c>
      <c r="T123" s="26"/>
    </row>
    <row r="124" customFormat="false" ht="12.75" hidden="false" customHeight="true" outlineLevel="0" collapsed="false">
      <c r="A124" s="37" t="n">
        <v>41953</v>
      </c>
      <c r="B124" s="33" t="n">
        <v>38538.9325</v>
      </c>
      <c r="C124" s="40" t="e">
        <f aca="false">#REF!*100</f>
        <v>#REF!</v>
      </c>
      <c r="D124" s="41" t="n">
        <v>182.2083</v>
      </c>
      <c r="E124" s="39" t="n">
        <f aca="false">(D124-D123)/D123*100</f>
        <v>0.585600132488718</v>
      </c>
      <c r="F124" s="39" t="n">
        <f aca="false">B124*D124</f>
        <v>7022113.37463975</v>
      </c>
      <c r="G124" s="39" t="n">
        <f aca="false">(A124-A123)/36500*F124</f>
        <v>577.160003395048</v>
      </c>
      <c r="H124" s="42" t="e">
        <f aca="false">B124*C124</f>
        <v>#REF!</v>
      </c>
      <c r="J124" s="41" t="n">
        <v>100.214</v>
      </c>
      <c r="K124" s="39" t="n">
        <f aca="false">(J124-J123)/J123*100</f>
        <v>1.00181415037291</v>
      </c>
      <c r="L124" s="39"/>
      <c r="M124" s="26" t="n">
        <f aca="false">(((1+E124/100)/(1+K124/100))-1)*100</f>
        <v>-0.412085685178409</v>
      </c>
      <c r="N124" s="26" t="n">
        <f aca="false">(((1+N123/100)*(1+M124/100))-1)*100</f>
        <v>117.370075922192</v>
      </c>
      <c r="O124" s="26" t="n">
        <f aca="false">IF(N124&lt;O123,O123,N124)</f>
        <v>125.624493196644</v>
      </c>
      <c r="Q124" s="39" t="e">
        <f aca="false">G124+H124</f>
        <v>#REF!</v>
      </c>
      <c r="T124" s="26"/>
    </row>
    <row r="125" customFormat="false" ht="12.75" hidden="false" customHeight="true" outlineLevel="0" collapsed="false">
      <c r="A125" s="37" t="n">
        <v>41954</v>
      </c>
      <c r="B125" s="33" t="n">
        <v>38538.9325</v>
      </c>
      <c r="C125" s="40" t="e">
        <f aca="false">#REF!*100</f>
        <v>#REF!</v>
      </c>
      <c r="D125" s="41" t="n">
        <v>184.217</v>
      </c>
      <c r="E125" s="39" t="n">
        <f aca="false">(D125-D124)/D124*100</f>
        <v>1.10241959339943</v>
      </c>
      <c r="F125" s="39" t="n">
        <f aca="false">B125*D125</f>
        <v>7099526.5283525</v>
      </c>
      <c r="G125" s="39" t="n">
        <f aca="false">(A125-A124)/36500*F125</f>
        <v>194.507576119247</v>
      </c>
      <c r="H125" s="42" t="e">
        <f aca="false">B125*C125</f>
        <v>#REF!</v>
      </c>
      <c r="J125" s="41" t="n">
        <v>101.035</v>
      </c>
      <c r="K125" s="39" t="n">
        <f aca="false">(J125-J124)/J124*100</f>
        <v>0.819246811822697</v>
      </c>
      <c r="L125" s="39"/>
      <c r="M125" s="26" t="n">
        <f aca="false">(((1+E125/100)/(1+K125/100))-1)*100</f>
        <v>0.280871748729949</v>
      </c>
      <c r="N125" s="26" t="n">
        <f aca="false">(((1+N124/100)*(1+M125/100))-1)*100</f>
        <v>117.980607055651</v>
      </c>
      <c r="O125" s="26" t="n">
        <f aca="false">IF(N125&lt;O124,O124,N125)</f>
        <v>125.624493196644</v>
      </c>
      <c r="Q125" s="39" t="e">
        <f aca="false">G125+H125</f>
        <v>#REF!</v>
      </c>
      <c r="T125" s="26"/>
    </row>
    <row r="126" customFormat="false" ht="12.75" hidden="false" customHeight="true" outlineLevel="0" collapsed="false">
      <c r="A126" s="37" t="n">
        <v>41955</v>
      </c>
      <c r="B126" s="33" t="n">
        <v>38538.9325</v>
      </c>
      <c r="C126" s="40" t="e">
        <f aca="false">#REF!*100</f>
        <v>#REF!</v>
      </c>
      <c r="D126" s="41" t="n">
        <v>182.8145</v>
      </c>
      <c r="E126" s="39" t="n">
        <f aca="false">(D126-D125)/D125*100</f>
        <v>-0.761330387532097</v>
      </c>
      <c r="F126" s="39" t="n">
        <f aca="false">B126*D126</f>
        <v>7045475.67552125</v>
      </c>
      <c r="G126" s="39" t="n">
        <f aca="false">(A126-A125)/36500*F126</f>
        <v>193.026730836199</v>
      </c>
      <c r="H126" s="42" t="e">
        <f aca="false">B126*C126</f>
        <v>#REF!</v>
      </c>
      <c r="J126" s="41" t="n">
        <v>102.088</v>
      </c>
      <c r="K126" s="39" t="n">
        <f aca="false">(J126-J125)/J125*100</f>
        <v>1.04221309447221</v>
      </c>
      <c r="L126" s="39"/>
      <c r="M126" s="26" t="n">
        <f aca="false">(((1+E126/100)/(1+K126/100))-1)*100</f>
        <v>-1.78494059736997</v>
      </c>
      <c r="N126" s="26" t="n">
        <f aca="false">(((1+N125/100)*(1+M126/100))-1)*100</f>
        <v>114.089782705921</v>
      </c>
      <c r="O126" s="26" t="n">
        <f aca="false">IF(N126&lt;O125,O125,N126)</f>
        <v>125.624493196644</v>
      </c>
      <c r="Q126" s="39" t="e">
        <f aca="false">G126+H126</f>
        <v>#REF!</v>
      </c>
      <c r="T126" s="26"/>
    </row>
    <row r="127" customFormat="false" ht="12.75" hidden="false" customHeight="true" outlineLevel="0" collapsed="false">
      <c r="A127" s="37" t="n">
        <v>41956</v>
      </c>
      <c r="B127" s="33" t="n">
        <v>38538.9325</v>
      </c>
      <c r="C127" s="40" t="e">
        <f aca="false">#REF!*100</f>
        <v>#REF!</v>
      </c>
      <c r="D127" s="41" t="n">
        <v>181.3682</v>
      </c>
      <c r="E127" s="39" t="n">
        <f aca="false">(D127-D126)/D126*100</f>
        <v>-0.791129806443147</v>
      </c>
      <c r="F127" s="39" t="n">
        <f aca="false">B127*D127</f>
        <v>6989736.8174465</v>
      </c>
      <c r="G127" s="39" t="n">
        <f aca="false">(A127-A126)/36500*F127</f>
        <v>191.499638834151</v>
      </c>
      <c r="H127" s="42" t="e">
        <f aca="false">B127*C127</f>
        <v>#REF!</v>
      </c>
      <c r="J127" s="41" t="n">
        <v>100.317</v>
      </c>
      <c r="K127" s="39" t="n">
        <f aca="false">(J127-J126)/J126*100</f>
        <v>-1.73477783872737</v>
      </c>
      <c r="L127" s="39"/>
      <c r="M127" s="26" t="n">
        <f aca="false">(((1+E127/100)/(1+K127/100))-1)*100</f>
        <v>0.96030722928151</v>
      </c>
      <c r="N127" s="26" t="n">
        <f aca="false">(((1+N126/100)*(1+M127/100))-1)*100</f>
        <v>116.145702366399</v>
      </c>
      <c r="O127" s="26" t="n">
        <f aca="false">IF(N127&lt;O126,O126,N127)</f>
        <v>125.624493196644</v>
      </c>
      <c r="Q127" s="39" t="e">
        <f aca="false">G127+H127</f>
        <v>#REF!</v>
      </c>
      <c r="T127" s="26"/>
    </row>
    <row r="128" customFormat="false" ht="12.75" hidden="false" customHeight="true" outlineLevel="0" collapsed="false">
      <c r="A128" s="37" t="n">
        <v>41957</v>
      </c>
      <c r="B128" s="33" t="n">
        <v>38538.9325</v>
      </c>
      <c r="C128" s="40" t="e">
        <f aca="false">#REF!*100</f>
        <v>#REF!</v>
      </c>
      <c r="D128" s="41" t="n">
        <v>180.796</v>
      </c>
      <c r="E128" s="39" t="n">
        <f aca="false">(D128-D127)/D127*100</f>
        <v>-0.315490808201222</v>
      </c>
      <c r="F128" s="39" t="n">
        <f aca="false">B128*D128</f>
        <v>6967684.84027</v>
      </c>
      <c r="G128" s="39" t="n">
        <f aca="false">(A128-A127)/36500*F128</f>
        <v>190.89547507589</v>
      </c>
      <c r="H128" s="42" t="e">
        <f aca="false">B128*C128</f>
        <v>#REF!</v>
      </c>
      <c r="J128" s="41" t="n">
        <v>100.867</v>
      </c>
      <c r="K128" s="39" t="n">
        <f aca="false">(J128-J127)/J127*100</f>
        <v>0.548262009430118</v>
      </c>
      <c r="L128" s="39"/>
      <c r="M128" s="26" t="n">
        <f aca="false">(((1+E128/100)/(1+K128/100))-1)*100</f>
        <v>-0.859043011156513</v>
      </c>
      <c r="N128" s="26" t="n">
        <f aca="false">(((1+N127/100)*(1+M128/100))-1)*100</f>
        <v>114.288917816305</v>
      </c>
      <c r="O128" s="26" t="n">
        <f aca="false">IF(N128&lt;O127,O127,N128)</f>
        <v>125.624493196644</v>
      </c>
      <c r="Q128" s="39" t="e">
        <f aca="false">G128+H128</f>
        <v>#REF!</v>
      </c>
      <c r="T128" s="26"/>
    </row>
    <row r="129" customFormat="false" ht="12.75" hidden="false" customHeight="true" outlineLevel="0" collapsed="false">
      <c r="A129" s="37" t="n">
        <v>41960</v>
      </c>
      <c r="B129" s="33" t="n">
        <v>38538.9325</v>
      </c>
      <c r="C129" s="40" t="e">
        <f aca="false">#REF!*100</f>
        <v>#REF!</v>
      </c>
      <c r="D129" s="41" t="n">
        <v>179.7869</v>
      </c>
      <c r="E129" s="39" t="n">
        <f aca="false">(D129-D128)/D128*100</f>
        <v>-0.558142879267235</v>
      </c>
      <c r="F129" s="39" t="n">
        <f aca="false">B129*D129</f>
        <v>6928795.20348425</v>
      </c>
      <c r="G129" s="39" t="n">
        <f aca="false">(A129-A128)/36500*F129</f>
        <v>569.490016724733</v>
      </c>
      <c r="H129" s="42" t="e">
        <f aca="false">B129*C129</f>
        <v>#REF!</v>
      </c>
      <c r="J129" s="41" t="n">
        <v>100.614</v>
      </c>
      <c r="K129" s="39" t="n">
        <f aca="false">(J129-J128)/J128*100</f>
        <v>-0.250825344265221</v>
      </c>
      <c r="L129" s="39"/>
      <c r="M129" s="26" t="n">
        <f aca="false">(((1+E129/100)/(1+K129/100))-1)*100</f>
        <v>-0.308090303566588</v>
      </c>
      <c r="N129" s="26" t="n">
        <f aca="false">(((1+N128/100)*(1+M129/100))-1)*100</f>
        <v>113.628714438895</v>
      </c>
      <c r="O129" s="26" t="n">
        <f aca="false">IF(N129&lt;O128,O128,N129)</f>
        <v>125.624493196644</v>
      </c>
      <c r="Q129" s="39" t="e">
        <f aca="false">G129+H129</f>
        <v>#REF!</v>
      </c>
      <c r="T129" s="26"/>
    </row>
    <row r="130" customFormat="false" ht="12.75" hidden="false" customHeight="true" outlineLevel="0" collapsed="false">
      <c r="A130" s="37" t="n">
        <v>41961</v>
      </c>
      <c r="B130" s="33" t="n">
        <v>38538.9325</v>
      </c>
      <c r="C130" s="40" t="e">
        <f aca="false">#REF!*100</f>
        <v>#REF!</v>
      </c>
      <c r="D130" s="41" t="n">
        <v>179.8382</v>
      </c>
      <c r="E130" s="39" t="n">
        <f aca="false">(D130-D129)/D129*100</f>
        <v>0.0285337808260767</v>
      </c>
      <c r="F130" s="39" t="n">
        <f aca="false">B130*D130</f>
        <v>6930772.2507215</v>
      </c>
      <c r="G130" s="39" t="n">
        <f aca="false">(A130-A129)/36500*F130</f>
        <v>189.884171252644</v>
      </c>
      <c r="H130" s="42" t="e">
        <f aca="false">B130*C130</f>
        <v>#REF!</v>
      </c>
      <c r="J130" s="41" t="n">
        <v>100.841</v>
      </c>
      <c r="K130" s="39" t="n">
        <f aca="false">(J130-J129)/J129*100</f>
        <v>0.225614725584898</v>
      </c>
      <c r="L130" s="39"/>
      <c r="M130" s="26" t="n">
        <f aca="false">(((1+E130/100)/(1+K130/100))-1)*100</f>
        <v>-0.196637302049396</v>
      </c>
      <c r="N130" s="26" t="n">
        <f aca="false">(((1+N129/100)*(1+M130/100))-1)*100</f>
        <v>113.20864069842</v>
      </c>
      <c r="O130" s="26" t="n">
        <f aca="false">IF(N130&lt;O129,O129,N130)</f>
        <v>125.624493196644</v>
      </c>
      <c r="Q130" s="39" t="e">
        <f aca="false">G130+H130</f>
        <v>#REF!</v>
      </c>
      <c r="T130" s="26"/>
    </row>
    <row r="131" customFormat="false" ht="12.75" hidden="false" customHeight="true" outlineLevel="0" collapsed="false">
      <c r="A131" s="37" t="n">
        <v>41962</v>
      </c>
      <c r="B131" s="33" t="n">
        <v>38538.9325</v>
      </c>
      <c r="C131" s="40" t="e">
        <f aca="false">#REF!*100</f>
        <v>#REF!</v>
      </c>
      <c r="D131" s="41" t="n">
        <v>178.6309</v>
      </c>
      <c r="E131" s="39" t="n">
        <f aca="false">(D131-D130)/D130*100</f>
        <v>-0.67132566940728</v>
      </c>
      <c r="F131" s="39" t="n">
        <f aca="false">B131*D131</f>
        <v>6884244.19751425</v>
      </c>
      <c r="G131" s="39" t="n">
        <f aca="false">(A131-A130)/36500*F131</f>
        <v>188.609430068884</v>
      </c>
      <c r="H131" s="42" t="e">
        <f aca="false">B131*C131</f>
        <v>#REF!</v>
      </c>
      <c r="J131" s="41" t="n">
        <v>100.073</v>
      </c>
      <c r="K131" s="39" t="n">
        <f aca="false">(J131-J130)/J130*100</f>
        <v>-0.761594986166342</v>
      </c>
      <c r="L131" s="39"/>
      <c r="M131" s="26" t="n">
        <f aca="false">(((1+E131/100)/(1+K131/100))-1)*100</f>
        <v>0.0909620793950516</v>
      </c>
      <c r="N131" s="26" t="n">
        <f aca="false">(((1+N130/100)*(1+M131/100))-1)*100</f>
        <v>113.402579711449</v>
      </c>
      <c r="O131" s="26" t="n">
        <f aca="false">IF(N131&lt;O130,O130,N131)</f>
        <v>125.624493196644</v>
      </c>
      <c r="Q131" s="39" t="e">
        <f aca="false">G131+H131</f>
        <v>#REF!</v>
      </c>
      <c r="T131" s="26"/>
    </row>
    <row r="132" customFormat="false" ht="12.75" hidden="false" customHeight="true" outlineLevel="0" collapsed="false">
      <c r="A132" s="37" t="n">
        <v>41963</v>
      </c>
      <c r="B132" s="33" t="n">
        <v>38538.9325</v>
      </c>
      <c r="C132" s="40" t="e">
        <f aca="false">#REF!*100</f>
        <v>#REF!</v>
      </c>
      <c r="D132" s="41" t="n">
        <v>177.9273</v>
      </c>
      <c r="E132" s="39" t="n">
        <f aca="false">(D132-D131)/D131*100</f>
        <v>-0.393884820599344</v>
      </c>
      <c r="F132" s="39" t="n">
        <f aca="false">B132*D132</f>
        <v>6857128.20460725</v>
      </c>
      <c r="G132" s="39" t="n">
        <f aca="false">(A132-A131)/36500*F132</f>
        <v>187.866526153623</v>
      </c>
      <c r="H132" s="42" t="e">
        <f aca="false">B132*C132</f>
        <v>#REF!</v>
      </c>
      <c r="J132" s="41" t="n">
        <v>100.012</v>
      </c>
      <c r="K132" s="39" t="n">
        <f aca="false">(J132-J131)/J131*100</f>
        <v>-0.0609555024831801</v>
      </c>
      <c r="L132" s="39"/>
      <c r="M132" s="26" t="n">
        <f aca="false">(((1+E132/100)/(1+K132/100))-1)*100</f>
        <v>-0.333132380632706</v>
      </c>
      <c r="N132" s="26" t="n">
        <f aca="false">(((1+N131/100)*(1+M132/100))-1)*100</f>
        <v>112.691666617325</v>
      </c>
      <c r="O132" s="26" t="n">
        <f aca="false">IF(N132&lt;O131,O131,N132)</f>
        <v>125.624493196644</v>
      </c>
      <c r="Q132" s="39" t="e">
        <f aca="false">G132+H132</f>
        <v>#REF!</v>
      </c>
      <c r="T132" s="26"/>
    </row>
    <row r="133" customFormat="false" ht="12.75" hidden="false" customHeight="true" outlineLevel="0" collapsed="false">
      <c r="A133" s="37" t="n">
        <v>41964</v>
      </c>
      <c r="B133" s="33" t="n">
        <v>38538.9325</v>
      </c>
      <c r="C133" s="40" t="e">
        <f aca="false">#REF!*100</f>
        <v>#REF!</v>
      </c>
      <c r="D133" s="41" t="n">
        <v>179.1454</v>
      </c>
      <c r="E133" s="39" t="n">
        <f aca="false">(D133-D132)/D132*100</f>
        <v>0.68460545402532</v>
      </c>
      <c r="F133" s="39" t="n">
        <f aca="false">B133*D133</f>
        <v>6904072.4782855</v>
      </c>
      <c r="G133" s="39" t="n">
        <f aca="false">(A133-A132)/36500*F133</f>
        <v>189.152670637959</v>
      </c>
      <c r="H133" s="42" t="e">
        <f aca="false">B133*C133</f>
        <v>#REF!</v>
      </c>
      <c r="J133" s="41" t="n">
        <v>100.628</v>
      </c>
      <c r="K133" s="39" t="n">
        <f aca="false">(J133-J132)/J132*100</f>
        <v>0.615926088869335</v>
      </c>
      <c r="L133" s="39"/>
      <c r="M133" s="26" t="n">
        <f aca="false">(((1+E133/100)/(1+K133/100))-1)*100</f>
        <v>0.068258940533239</v>
      </c>
      <c r="N133" s="26" t="n">
        <f aca="false">(((1+N132/100)*(1+M133/100))-1)*100</f>
        <v>112.83684769556</v>
      </c>
      <c r="O133" s="26" t="n">
        <f aca="false">IF(N133&lt;O132,O132,N133)</f>
        <v>125.624493196644</v>
      </c>
      <c r="Q133" s="39" t="e">
        <f aca="false">G133+H133</f>
        <v>#REF!</v>
      </c>
      <c r="T133" s="26"/>
    </row>
    <row r="134" customFormat="false" ht="12.75" hidden="false" customHeight="true" outlineLevel="0" collapsed="false">
      <c r="A134" s="37" t="n">
        <v>41967</v>
      </c>
      <c r="B134" s="33" t="n">
        <v>38538.9325</v>
      </c>
      <c r="C134" s="40" t="e">
        <f aca="false">#REF!*100</f>
        <v>#REF!</v>
      </c>
      <c r="D134" s="41" t="n">
        <v>179.1848</v>
      </c>
      <c r="E134" s="39" t="n">
        <f aca="false">(D134-D133)/D133*100</f>
        <v>0.0219933082289585</v>
      </c>
      <c r="F134" s="39" t="n">
        <f aca="false">B134*D134</f>
        <v>6905590.912226</v>
      </c>
      <c r="G134" s="39" t="n">
        <f aca="false">(A134-A133)/36500*F134</f>
        <v>567.582814703507</v>
      </c>
      <c r="H134" s="42" t="e">
        <f aca="false">B134*C134</f>
        <v>#REF!</v>
      </c>
      <c r="J134" s="41" t="n">
        <v>100.317</v>
      </c>
      <c r="K134" s="39" t="n">
        <f aca="false">(J134-J133)/J133*100</f>
        <v>-0.309059108796763</v>
      </c>
      <c r="L134" s="39"/>
      <c r="M134" s="26" t="n">
        <f aca="false">(((1+E134/100)/(1+K134/100))-1)*100</f>
        <v>0.332078736609587</v>
      </c>
      <c r="N134" s="26" t="n">
        <f aca="false">(((1+N133/100)*(1+M134/100))-1)*100</f>
        <v>113.543633610427</v>
      </c>
      <c r="O134" s="26" t="n">
        <f aca="false">IF(N134&lt;O133,O133,N134)</f>
        <v>125.624493196644</v>
      </c>
      <c r="Q134" s="39" t="e">
        <f aca="false">G134+H134</f>
        <v>#REF!</v>
      </c>
      <c r="T134" s="26"/>
    </row>
    <row r="135" customFormat="false" ht="12.75" hidden="false" customHeight="true" outlineLevel="0" collapsed="false">
      <c r="A135" s="37" t="n">
        <v>41968</v>
      </c>
      <c r="B135" s="33" t="n">
        <v>38538.9325</v>
      </c>
      <c r="C135" s="40" t="e">
        <f aca="false">#REF!*100</f>
        <v>#REF!</v>
      </c>
      <c r="D135" s="41" t="n">
        <v>178.5836</v>
      </c>
      <c r="E135" s="39" t="n">
        <f aca="false">(D135-D134)/D134*100</f>
        <v>-0.33551953067448</v>
      </c>
      <c r="F135" s="39" t="n">
        <f aca="false">B135*D135</f>
        <v>6882421.306007</v>
      </c>
      <c r="G135" s="39" t="n">
        <f aca="false">(A135-A134)/36500*F135</f>
        <v>188.559487835808</v>
      </c>
      <c r="H135" s="42" t="e">
        <f aca="false">B135*C135</f>
        <v>#REF!</v>
      </c>
      <c r="J135" s="41" t="n">
        <v>100.042</v>
      </c>
      <c r="K135" s="39" t="n">
        <f aca="false">(J135-J134)/J134*100</f>
        <v>-0.274131004715045</v>
      </c>
      <c r="L135" s="39"/>
      <c r="M135" s="26" t="n">
        <f aca="false">(((1+E135/100)/(1+K135/100))-1)*100</f>
        <v>-0.0615572735318315</v>
      </c>
      <c r="N135" s="26" t="n">
        <f aca="false">(((1+N134/100)*(1+M135/100))-1)*100</f>
        <v>113.412181971776</v>
      </c>
      <c r="O135" s="26" t="n">
        <f aca="false">IF(N135&lt;O134,O134,N135)</f>
        <v>125.624493196644</v>
      </c>
      <c r="Q135" s="39" t="e">
        <f aca="false">G135+H135</f>
        <v>#REF!</v>
      </c>
      <c r="T135" s="26"/>
    </row>
    <row r="136" customFormat="false" ht="12.75" hidden="false" customHeight="true" outlineLevel="0" collapsed="false">
      <c r="A136" s="37" t="n">
        <v>41969</v>
      </c>
      <c r="B136" s="33" t="n">
        <v>38538.9325</v>
      </c>
      <c r="C136" s="40" t="e">
        <f aca="false">#REF!*100</f>
        <v>#REF!</v>
      </c>
      <c r="D136" s="41" t="n">
        <v>178.7618</v>
      </c>
      <c r="E136" s="39" t="n">
        <f aca="false">(D136-D135)/D135*100</f>
        <v>0.0997851986408628</v>
      </c>
      <c r="F136" s="39" t="n">
        <f aca="false">B136*D136</f>
        <v>6889288.9437785</v>
      </c>
      <c r="G136" s="39" t="n">
        <f aca="false">(A136-A135)/36500*F136</f>
        <v>188.747642295301</v>
      </c>
      <c r="H136" s="42" t="e">
        <f aca="false">B136*C136</f>
        <v>#REF!</v>
      </c>
      <c r="J136" s="41" t="n">
        <v>101.123</v>
      </c>
      <c r="K136" s="39" t="n">
        <f aca="false">(J136-J135)/J135*100</f>
        <v>1.08054617060835</v>
      </c>
      <c r="L136" s="39"/>
      <c r="M136" s="26" t="n">
        <f aca="false">(((1+E136/100)/(1+K136/100))-1)*100</f>
        <v>-0.970276684409788</v>
      </c>
      <c r="N136" s="26" t="n">
        <f aca="false">(((1+N135/100)*(1+M136/100))-1)*100</f>
        <v>111.341493328414</v>
      </c>
      <c r="O136" s="26" t="n">
        <f aca="false">IF(N136&lt;O135,O135,N136)</f>
        <v>125.624493196644</v>
      </c>
      <c r="Q136" s="39" t="e">
        <f aca="false">G136+H136</f>
        <v>#REF!</v>
      </c>
      <c r="T136" s="26"/>
    </row>
    <row r="137" customFormat="false" ht="12.75" hidden="false" customHeight="true" outlineLevel="0" collapsed="false">
      <c r="A137" s="37" t="n">
        <v>41970</v>
      </c>
      <c r="B137" s="33" t="n">
        <v>38538.9325</v>
      </c>
      <c r="C137" s="40" t="e">
        <f aca="false">#REF!*100</f>
        <v>#REF!</v>
      </c>
      <c r="D137" s="41" t="n">
        <v>177.9791</v>
      </c>
      <c r="E137" s="39" t="n">
        <f aca="false">(D137-D136)/D136*100</f>
        <v>-0.43784522196577</v>
      </c>
      <c r="F137" s="39" t="n">
        <f aca="false">B137*D137</f>
        <v>6859124.52131075</v>
      </c>
      <c r="G137" s="39" t="n">
        <f aca="false">(A137-A136)/36500*F137</f>
        <v>187.921219761938</v>
      </c>
      <c r="H137" s="42" t="e">
        <f aca="false">B137*C137</f>
        <v>#REF!</v>
      </c>
      <c r="J137" s="41" t="n">
        <v>100.577</v>
      </c>
      <c r="K137" s="39" t="n">
        <f aca="false">(J137-J136)/J136*100</f>
        <v>-0.539936512959472</v>
      </c>
      <c r="L137" s="39"/>
      <c r="M137" s="26" t="n">
        <f aca="false">(((1+E137/100)/(1+K137/100))-1)*100</f>
        <v>0.102645511589694</v>
      </c>
      <c r="N137" s="26" t="n">
        <f aca="false">(((1+N136/100)*(1+M137/100))-1)*100</f>
        <v>111.558425885442</v>
      </c>
      <c r="O137" s="26" t="n">
        <f aca="false">IF(N137&lt;O136,O136,N137)</f>
        <v>125.624493196644</v>
      </c>
      <c r="Q137" s="39" t="e">
        <f aca="false">G137+H137</f>
        <v>#REF!</v>
      </c>
      <c r="T137" s="26"/>
    </row>
    <row r="138" customFormat="false" ht="12.75" hidden="false" customHeight="true" outlineLevel="0" collapsed="false">
      <c r="A138" s="37" t="n">
        <v>41971</v>
      </c>
      <c r="B138" s="33" t="n">
        <v>38538.9325</v>
      </c>
      <c r="C138" s="40" t="e">
        <f aca="false">#REF!*100</f>
        <v>#REF!</v>
      </c>
      <c r="D138" s="41" t="n">
        <v>175.8357</v>
      </c>
      <c r="E138" s="39" t="n">
        <f aca="false">(D138-D137)/D137*100</f>
        <v>-1.204298706983</v>
      </c>
      <c r="F138" s="39" t="n">
        <f aca="false">B138*D138</f>
        <v>6776520.17339025</v>
      </c>
      <c r="G138" s="39" t="n">
        <f aca="false">(A138-A137)/36500*F138</f>
        <v>185.658086942199</v>
      </c>
      <c r="H138" s="42" t="e">
        <f aca="false">B138*C138</f>
        <v>#REF!</v>
      </c>
      <c r="J138" s="41" t="n">
        <v>98.52</v>
      </c>
      <c r="K138" s="39" t="n">
        <f aca="false">(J138-J137)/J137*100</f>
        <v>-2.04519920061247</v>
      </c>
      <c r="L138" s="39"/>
      <c r="M138" s="26" t="n">
        <f aca="false">(((1+E138/100)/(1+K138/100))-1)*100</f>
        <v>0.858457662888457</v>
      </c>
      <c r="N138" s="26" t="n">
        <f aca="false">(((1+N137/100)*(1+M138/100))-1)*100</f>
        <v>113.374565403942</v>
      </c>
      <c r="O138" s="26" t="n">
        <f aca="false">IF(N138&lt;O137,O137,N138)</f>
        <v>125.624493196644</v>
      </c>
      <c r="Q138" s="39" t="e">
        <f aca="false">G138+H138</f>
        <v>#REF!</v>
      </c>
      <c r="T138" s="26"/>
    </row>
    <row r="139" customFormat="false" ht="12.75" hidden="false" customHeight="true" outlineLevel="0" collapsed="false">
      <c r="A139" s="37" t="n">
        <v>41973</v>
      </c>
      <c r="B139" s="33" t="n">
        <v>38538.9325</v>
      </c>
      <c r="C139" s="40" t="e">
        <f aca="false">#REF!*100</f>
        <v>#REF!</v>
      </c>
      <c r="D139" s="41" t="n">
        <v>175.8332</v>
      </c>
      <c r="E139" s="39" t="n">
        <f aca="false">(D139-D138)/D138*100</f>
        <v>-0.00142178181108713</v>
      </c>
      <c r="F139" s="39" t="n">
        <f aca="false">B139*D139</f>
        <v>6776423.826059</v>
      </c>
      <c r="G139" s="39" t="n">
        <f aca="false">(A139-A138)/36500*F139</f>
        <v>371.310894578575</v>
      </c>
      <c r="H139" s="42" t="e">
        <f aca="false">B139*C139</f>
        <v>#REF!</v>
      </c>
      <c r="J139" s="41" t="n">
        <v>98.52</v>
      </c>
      <c r="K139" s="39" t="n">
        <f aca="false">(J139-J138)/J138*100</f>
        <v>0</v>
      </c>
      <c r="L139" s="39"/>
      <c r="M139" s="26" t="n">
        <f aca="false">(((1+E139/100)/(1+K139/100))-1)*100</f>
        <v>-0.00142178181108399</v>
      </c>
      <c r="N139" s="26" t="n">
        <f aca="false">(((1+N138/100)*(1+M139/100))-1)*100</f>
        <v>113.371531683181</v>
      </c>
      <c r="O139" s="26" t="n">
        <f aca="false">IF(N139&lt;O138,O138,N139)</f>
        <v>125.624493196644</v>
      </c>
      <c r="Q139" s="39" t="e">
        <f aca="false">G139+H139</f>
        <v>#REF!</v>
      </c>
      <c r="T139" s="26"/>
    </row>
    <row r="140" customFormat="false" ht="12.75" hidden="false" customHeight="true" outlineLevel="0" collapsed="false">
      <c r="A140" s="37" t="n">
        <v>41974</v>
      </c>
      <c r="B140" s="33" t="n">
        <v>38538.9325</v>
      </c>
      <c r="C140" s="40" t="e">
        <f aca="false">#REF!*100</f>
        <v>#REF!</v>
      </c>
      <c r="D140" s="41" t="n">
        <v>172.9487</v>
      </c>
      <c r="E140" s="39" t="n">
        <f aca="false">(D140-D139)/D139*100</f>
        <v>-1.64047517761151</v>
      </c>
      <c r="F140" s="39" t="n">
        <f aca="false">B140*D140</f>
        <v>6665258.27526275</v>
      </c>
      <c r="G140" s="39" t="n">
        <f aca="false">(A140-A139)/36500*F140</f>
        <v>182.609815760623</v>
      </c>
      <c r="H140" s="42" t="e">
        <f aca="false">B140*C140</f>
        <v>#REF!</v>
      </c>
      <c r="J140" s="41" t="n">
        <v>96.404</v>
      </c>
      <c r="K140" s="39" t="n">
        <f aca="false">(J140-J139)/J139*100</f>
        <v>-2.14778725131953</v>
      </c>
      <c r="L140" s="39"/>
      <c r="M140" s="26" t="n">
        <f aca="false">(((1+E140/100)/(1+K140/100))-1)*100</f>
        <v>0.518447216938234</v>
      </c>
      <c r="N140" s="26" t="n">
        <f aca="false">(((1+N139/100)*(1+M140/100))-1)*100</f>
        <v>114.477750450931</v>
      </c>
      <c r="O140" s="26" t="n">
        <f aca="false">IF(N140&lt;O139,O139,N140)</f>
        <v>125.624493196644</v>
      </c>
      <c r="Q140" s="39" t="e">
        <f aca="false">G140+H140</f>
        <v>#REF!</v>
      </c>
      <c r="T140" s="26"/>
    </row>
    <row r="141" customFormat="false" ht="12.75" hidden="false" customHeight="true" outlineLevel="0" collapsed="false">
      <c r="A141" s="37" t="n">
        <v>41975</v>
      </c>
      <c r="B141" s="33" t="n">
        <v>38538.9325</v>
      </c>
      <c r="C141" s="40" t="e">
        <f aca="false">#REF!*100</f>
        <v>#REF!</v>
      </c>
      <c r="D141" s="41" t="n">
        <v>172.6067</v>
      </c>
      <c r="E141" s="39" t="n">
        <f aca="false">(D141-D140)/D140*100</f>
        <v>-0.197746499395493</v>
      </c>
      <c r="F141" s="39" t="n">
        <f aca="false">B141*D141</f>
        <v>6652077.96034775</v>
      </c>
      <c r="G141" s="39" t="n">
        <f aca="false">(A141-A140)/36500*F141</f>
        <v>182.248711242404</v>
      </c>
      <c r="H141" s="42" t="e">
        <f aca="false">B141*C141</f>
        <v>#REF!</v>
      </c>
      <c r="J141" s="41" t="n">
        <v>96.531</v>
      </c>
      <c r="K141" s="39" t="n">
        <f aca="false">(J141-J140)/J140*100</f>
        <v>0.131737272312362</v>
      </c>
      <c r="L141" s="39"/>
      <c r="M141" s="26" t="n">
        <f aca="false">(((1+E141/100)/(1+K141/100))-1)*100</f>
        <v>-0.329050289831501</v>
      </c>
      <c r="N141" s="26" t="n">
        <f aca="false">(((1+N140/100)*(1+M141/100))-1)*100</f>
        <v>113.772010791448</v>
      </c>
      <c r="O141" s="26" t="n">
        <f aca="false">IF(N141&lt;O140,O140,N141)</f>
        <v>125.624493196644</v>
      </c>
      <c r="Q141" s="39" t="e">
        <f aca="false">G141+H141</f>
        <v>#REF!</v>
      </c>
      <c r="T141" s="26"/>
    </row>
    <row r="142" customFormat="false" ht="12.75" hidden="false" customHeight="true" outlineLevel="0" collapsed="false">
      <c r="A142" s="37" t="n">
        <v>41976</v>
      </c>
      <c r="B142" s="33" t="n">
        <v>38538.9325</v>
      </c>
      <c r="C142" s="40" t="e">
        <f aca="false">#REF!*100</f>
        <v>#REF!</v>
      </c>
      <c r="D142" s="41" t="n">
        <v>172.7077</v>
      </c>
      <c r="E142" s="39" t="n">
        <f aca="false">(D142-D141)/D141*100</f>
        <v>0.0585145304324798</v>
      </c>
      <c r="F142" s="39" t="n">
        <f aca="false">B142*D142</f>
        <v>6655970.39253025</v>
      </c>
      <c r="G142" s="39" t="n">
        <f aca="false">(A142-A141)/36500*F142</f>
        <v>182.355353220007</v>
      </c>
      <c r="H142" s="42" t="e">
        <f aca="false">B142*C142</f>
        <v>#REF!</v>
      </c>
      <c r="J142" s="41" t="n">
        <v>96.492</v>
      </c>
      <c r="K142" s="39" t="n">
        <f aca="false">(J142-J141)/J141*100</f>
        <v>-0.0404015290424853</v>
      </c>
      <c r="L142" s="39"/>
      <c r="M142" s="26" t="n">
        <f aca="false">(((1+E142/100)/(1+K142/100))-1)*100</f>
        <v>0.0989560392278932</v>
      </c>
      <c r="N142" s="26" t="n">
        <f aca="false">(((1+N141/100)*(1+M142/100))-1)*100</f>
        <v>113.983551106305</v>
      </c>
      <c r="O142" s="26" t="n">
        <f aca="false">IF(N142&lt;O141,O141,N142)</f>
        <v>125.624493196644</v>
      </c>
      <c r="Q142" s="39" t="e">
        <f aca="false">G142+H142</f>
        <v>#REF!</v>
      </c>
      <c r="T142" s="26"/>
    </row>
    <row r="143" customFormat="false" ht="12.75" hidden="false" customHeight="true" outlineLevel="0" collapsed="false">
      <c r="A143" s="37" t="n">
        <v>41977</v>
      </c>
      <c r="B143" s="33" t="n">
        <v>38538.9325</v>
      </c>
      <c r="C143" s="40" t="e">
        <f aca="false">#REF!*100</f>
        <v>#REF!</v>
      </c>
      <c r="D143" s="41" t="n">
        <v>171.6084</v>
      </c>
      <c r="E143" s="39" t="n">
        <f aca="false">(D143-D142)/D142*100</f>
        <v>-0.636508968621549</v>
      </c>
      <c r="F143" s="39" t="n">
        <f aca="false">B143*D143</f>
        <v>6613604.544033</v>
      </c>
      <c r="G143" s="39" t="n">
        <f aca="false">(A143-A142)/36500*F143</f>
        <v>181.194645042</v>
      </c>
      <c r="H143" s="42" t="e">
        <f aca="false">B143*C143</f>
        <v>#REF!</v>
      </c>
      <c r="J143" s="41" t="n">
        <v>96.31</v>
      </c>
      <c r="K143" s="39" t="n">
        <f aca="false">(J143-J142)/J142*100</f>
        <v>-0.188616672884801</v>
      </c>
      <c r="L143" s="39"/>
      <c r="M143" s="26" t="n">
        <f aca="false">(((1+E143/100)/(1+K143/100))-1)*100</f>
        <v>-0.448738691727035</v>
      </c>
      <c r="N143" s="26" t="n">
        <f aca="false">(((1+N142/100)*(1+M143/100))-1)*100</f>
        <v>113.02332411856</v>
      </c>
      <c r="O143" s="26" t="n">
        <f aca="false">IF(N143&lt;O142,O142,N143)</f>
        <v>125.624493196644</v>
      </c>
      <c r="Q143" s="39" t="e">
        <f aca="false">G143+H143</f>
        <v>#REF!</v>
      </c>
      <c r="T143" s="26"/>
    </row>
    <row r="144" customFormat="false" ht="12.75" hidden="false" customHeight="true" outlineLevel="0" collapsed="false">
      <c r="A144" s="37" t="n">
        <v>41978</v>
      </c>
      <c r="B144" s="33" t="n">
        <v>38538.9325</v>
      </c>
      <c r="C144" s="40" t="e">
        <f aca="false">#REF!*100</f>
        <v>#REF!</v>
      </c>
      <c r="D144" s="41" t="n">
        <v>170.7747</v>
      </c>
      <c r="E144" s="39" t="n">
        <f aca="false">(D144-D143)/D143*100</f>
        <v>-0.485815379666726</v>
      </c>
      <c r="F144" s="39" t="n">
        <f aca="false">B144*D144</f>
        <v>6581474.63600775</v>
      </c>
      <c r="G144" s="39" t="n">
        <f aca="false">(A144-A143)/36500*F144</f>
        <v>180.314373589253</v>
      </c>
      <c r="H144" s="42" t="e">
        <f aca="false">B144*C144</f>
        <v>#REF!</v>
      </c>
      <c r="J144" s="41" t="n">
        <v>95.574</v>
      </c>
      <c r="K144" s="39" t="n">
        <f aca="false">(J144-J143)/J143*100</f>
        <v>-0.76419894091995</v>
      </c>
      <c r="L144" s="39"/>
      <c r="M144" s="26" t="n">
        <f aca="false">(((1+E144/100)/(1+K144/100))-1)*100</f>
        <v>0.280527348277748</v>
      </c>
      <c r="N144" s="26" t="n">
        <f aca="false">(((1+N143/100)*(1+M144/100))-1)*100</f>
        <v>113.620912800923</v>
      </c>
      <c r="O144" s="26" t="n">
        <f aca="false">IF(N144&lt;O143,O143,N144)</f>
        <v>125.624493196644</v>
      </c>
      <c r="Q144" s="39" t="e">
        <f aca="false">G144+H144</f>
        <v>#REF!</v>
      </c>
      <c r="T144" s="26"/>
    </row>
    <row r="145" customFormat="false" ht="12.75" hidden="false" customHeight="true" outlineLevel="0" collapsed="false">
      <c r="A145" s="37" t="n">
        <v>41981</v>
      </c>
      <c r="B145" s="33" t="n">
        <v>38538.9325</v>
      </c>
      <c r="C145" s="40" t="e">
        <f aca="false">#REF!*100</f>
        <v>#REF!</v>
      </c>
      <c r="D145" s="41" t="n">
        <v>169.7988</v>
      </c>
      <c r="E145" s="39" t="n">
        <f aca="false">(D145-D144)/D144*100</f>
        <v>-0.571454670978778</v>
      </c>
      <c r="F145" s="39" t="n">
        <f aca="false">B145*D145</f>
        <v>6543864.491781</v>
      </c>
      <c r="G145" s="39" t="n">
        <f aca="false">(A145-A144)/36500*F145</f>
        <v>537.851876036795</v>
      </c>
      <c r="H145" s="42" t="e">
        <f aca="false">B145*C145</f>
        <v>#REF!</v>
      </c>
      <c r="J145" s="41" t="n">
        <v>95.27</v>
      </c>
      <c r="K145" s="39" t="n">
        <f aca="false">(J145-J144)/J144*100</f>
        <v>-0.318078138405845</v>
      </c>
      <c r="L145" s="39"/>
      <c r="M145" s="26" t="n">
        <f aca="false">(((1+E145/100)/(1+K145/100))-1)*100</f>
        <v>-0.254185039615051</v>
      </c>
      <c r="N145" s="26" t="n">
        <f aca="false">(((1+N144/100)*(1+M145/100))-1)*100</f>
        <v>113.077920399094</v>
      </c>
      <c r="O145" s="26" t="n">
        <f aca="false">IF(N145&lt;O144,O144,N145)</f>
        <v>125.624493196644</v>
      </c>
      <c r="Q145" s="39" t="e">
        <f aca="false">G145+H145</f>
        <v>#REF!</v>
      </c>
      <c r="T145" s="26"/>
    </row>
    <row r="146" customFormat="false" ht="12.75" hidden="false" customHeight="true" outlineLevel="0" collapsed="false">
      <c r="A146" s="37" t="n">
        <v>41982</v>
      </c>
      <c r="B146" s="33" t="n">
        <v>38538.9325</v>
      </c>
      <c r="C146" s="40" t="e">
        <f aca="false">#REF!*100</f>
        <v>#REF!</v>
      </c>
      <c r="D146" s="41" t="n">
        <v>168.0717</v>
      </c>
      <c r="E146" s="39" t="n">
        <f aca="false">(D146-D145)/D145*100</f>
        <v>-1.01714499749115</v>
      </c>
      <c r="F146" s="39" t="n">
        <f aca="false">B146*D146</f>
        <v>6477303.90146025</v>
      </c>
      <c r="G146" s="39" t="n">
        <f aca="false">(A146-A145)/36500*F146</f>
        <v>177.460380861925</v>
      </c>
      <c r="H146" s="42" t="e">
        <f aca="false">B146*C146</f>
        <v>#REF!</v>
      </c>
      <c r="J146" s="41" t="n">
        <v>94.533</v>
      </c>
      <c r="K146" s="39" t="n">
        <f aca="false">(J146-J145)/J145*100</f>
        <v>-0.773590847066227</v>
      </c>
      <c r="L146" s="39"/>
      <c r="M146" s="26" t="n">
        <f aca="false">(((1+E146/100)/(1+K146/100))-1)*100</f>
        <v>-0.245452951995406</v>
      </c>
      <c r="N146" s="26" t="n">
        <f aca="false">(((1+N145/100)*(1+M146/100))-1)*100</f>
        <v>112.554914353424</v>
      </c>
      <c r="O146" s="26" t="n">
        <f aca="false">IF(N146&lt;O145,O145,N146)</f>
        <v>125.624493196644</v>
      </c>
      <c r="Q146" s="39" t="e">
        <f aca="false">G146+H146</f>
        <v>#REF!</v>
      </c>
      <c r="T146" s="26"/>
    </row>
    <row r="147" customFormat="false" ht="12.75" hidden="false" customHeight="true" outlineLevel="0" collapsed="false">
      <c r="A147" s="37" t="n">
        <v>41983</v>
      </c>
      <c r="B147" s="33" t="n">
        <v>38538.9325</v>
      </c>
      <c r="C147" s="40" t="e">
        <f aca="false">#REF!*100</f>
        <v>#REF!</v>
      </c>
      <c r="D147" s="41" t="n">
        <v>167.5749</v>
      </c>
      <c r="E147" s="39" t="n">
        <f aca="false">(D147-D146)/D146*100</f>
        <v>-0.29558813292183</v>
      </c>
      <c r="F147" s="39" t="n">
        <f aca="false">B147*D147</f>
        <v>6458157.75979425</v>
      </c>
      <c r="G147" s="39" t="n">
        <f aca="false">(A147-A146)/36500*F147</f>
        <v>176.935829035459</v>
      </c>
      <c r="H147" s="42" t="e">
        <f aca="false">B147*C147</f>
        <v>#REF!</v>
      </c>
      <c r="J147" s="41" t="n">
        <v>93.63</v>
      </c>
      <c r="K147" s="39" t="n">
        <f aca="false">(J147-J146)/J146*100</f>
        <v>-0.955221985973158</v>
      </c>
      <c r="L147" s="39"/>
      <c r="M147" s="26" t="n">
        <f aca="false">(((1+E147/100)/(1+K147/100))-1)*100</f>
        <v>0.665995589346369</v>
      </c>
      <c r="N147" s="26" t="n">
        <f aca="false">(((1+N146/100)*(1+M147/100))-1)*100</f>
        <v>113.970520707956</v>
      </c>
      <c r="O147" s="26" t="n">
        <f aca="false">IF(N147&lt;O146,O146,N147)</f>
        <v>125.624493196644</v>
      </c>
      <c r="Q147" s="39" t="e">
        <f aca="false">G147+H147</f>
        <v>#REF!</v>
      </c>
      <c r="T147" s="26"/>
    </row>
    <row r="148" customFormat="false" ht="12.75" hidden="false" customHeight="true" outlineLevel="0" collapsed="false">
      <c r="A148" s="37" t="n">
        <v>41984</v>
      </c>
      <c r="B148" s="33" t="n">
        <v>38538.9325</v>
      </c>
      <c r="C148" s="40" t="e">
        <f aca="false">#REF!*100</f>
        <v>#REF!</v>
      </c>
      <c r="D148" s="41" t="n">
        <v>165.8079</v>
      </c>
      <c r="E148" s="39" t="n">
        <f aca="false">(D148-D147)/D147*100</f>
        <v>-1.05445385914002</v>
      </c>
      <c r="F148" s="39" t="n">
        <f aca="false">B148*D148</f>
        <v>6390059.46606675</v>
      </c>
      <c r="G148" s="39" t="n">
        <f aca="false">(A148-A147)/36500*F148</f>
        <v>175.070122357993</v>
      </c>
      <c r="H148" s="42" t="e">
        <f aca="false">B148*C148</f>
        <v>#REF!</v>
      </c>
      <c r="J148" s="41" t="n">
        <v>91.178</v>
      </c>
      <c r="K148" s="39" t="n">
        <f aca="false">(J148-J147)/J147*100</f>
        <v>-2.61881875467265</v>
      </c>
      <c r="L148" s="39"/>
      <c r="M148" s="26" t="n">
        <f aca="false">(((1+E148/100)/(1+K148/100))-1)*100</f>
        <v>1.6064345035943</v>
      </c>
      <c r="N148" s="26" t="n">
        <f aca="false">(((1+N147/100)*(1+M148/100))-1)*100</f>
        <v>117.40781698013</v>
      </c>
      <c r="O148" s="26" t="n">
        <f aca="false">IF(N148&lt;O147,O147,N148)</f>
        <v>125.624493196644</v>
      </c>
      <c r="Q148" s="39" t="e">
        <f aca="false">G148+H148</f>
        <v>#REF!</v>
      </c>
      <c r="T148" s="26"/>
    </row>
    <row r="149" customFormat="false" ht="12.75" hidden="false" customHeight="true" outlineLevel="0" collapsed="false">
      <c r="A149" s="37" t="n">
        <v>41985</v>
      </c>
      <c r="B149" s="33" t="n">
        <v>38538.9325</v>
      </c>
      <c r="C149" s="40" t="e">
        <f aca="false">#REF!*100</f>
        <v>#REF!</v>
      </c>
      <c r="D149" s="41" t="n">
        <v>165.1584</v>
      </c>
      <c r="E149" s="39" t="n">
        <f aca="false">(D149-D148)/D148*100</f>
        <v>-0.391718368063276</v>
      </c>
      <c r="F149" s="39" t="n">
        <f aca="false">B149*D149</f>
        <v>6365028.429408</v>
      </c>
      <c r="G149" s="39" t="n">
        <f aca="false">(A149-A148)/36500*F149</f>
        <v>174.384340531726</v>
      </c>
      <c r="H149" s="42" t="e">
        <f aca="false">B149*C149</f>
        <v>#REF!</v>
      </c>
      <c r="J149" s="41" t="n">
        <v>90.356</v>
      </c>
      <c r="K149" s="39" t="n">
        <f aca="false">(J149-J148)/J148*100</f>
        <v>-0.901533264603306</v>
      </c>
      <c r="L149" s="39"/>
      <c r="M149" s="26" t="n">
        <f aca="false">(((1+E149/100)/(1+K149/100))-1)*100</f>
        <v>0.514452860205483</v>
      </c>
      <c r="N149" s="26" t="n">
        <f aca="false">(((1+N148/100)*(1+M149/100))-1)*100</f>
        <v>118.526277712894</v>
      </c>
      <c r="O149" s="26" t="n">
        <f aca="false">IF(N149&lt;O148,O148,N149)</f>
        <v>125.624493196644</v>
      </c>
      <c r="Q149" s="39" t="e">
        <f aca="false">G149+H149</f>
        <v>#REF!</v>
      </c>
      <c r="T149" s="26"/>
    </row>
    <row r="150" customFormat="false" ht="12.75" hidden="false" customHeight="true" outlineLevel="0" collapsed="false">
      <c r="A150" s="37" t="n">
        <v>41988</v>
      </c>
      <c r="B150" s="33" t="n">
        <v>38538.9325</v>
      </c>
      <c r="C150" s="40" t="e">
        <f aca="false">#REF!*100</f>
        <v>#REF!</v>
      </c>
      <c r="D150" s="41" t="n">
        <v>164.9756</v>
      </c>
      <c r="E150" s="39" t="n">
        <f aca="false">(D150-D149)/D149*100</f>
        <v>-0.110681624428436</v>
      </c>
      <c r="F150" s="39" t="n">
        <f aca="false">B150*D150</f>
        <v>6357983.512547</v>
      </c>
      <c r="G150" s="39" t="n">
        <f aca="false">(A150-A149)/36500*F150</f>
        <v>522.57398733263</v>
      </c>
      <c r="H150" s="42" t="e">
        <f aca="false">B150*C150</f>
        <v>#REF!</v>
      </c>
      <c r="J150" s="41" t="n">
        <v>88.505</v>
      </c>
      <c r="K150" s="39" t="n">
        <f aca="false">(J150-J149)/J149*100</f>
        <v>-2.04856346009119</v>
      </c>
      <c r="L150" s="39"/>
      <c r="M150" s="26" t="n">
        <f aca="false">(((1+E150/100)/(1+K150/100))-1)*100</f>
        <v>1.97841083716337</v>
      </c>
      <c r="N150" s="26" t="n">
        <f aca="false">(((1+N149/100)*(1+M150/100))-1)*100</f>
        <v>122.849625273216</v>
      </c>
      <c r="O150" s="26" t="n">
        <f aca="false">IF(N150&lt;O149,O149,N150)</f>
        <v>125.624493196644</v>
      </c>
      <c r="Q150" s="39" t="e">
        <f aca="false">G150+H150</f>
        <v>#REF!</v>
      </c>
      <c r="T150" s="26"/>
    </row>
    <row r="151" customFormat="false" ht="12.75" hidden="false" customHeight="true" outlineLevel="0" collapsed="false">
      <c r="A151" s="37" t="n">
        <v>41989</v>
      </c>
      <c r="B151" s="33" t="n">
        <v>38538.9325</v>
      </c>
      <c r="C151" s="40" t="e">
        <f aca="false">#REF!*100</f>
        <v>#REF!</v>
      </c>
      <c r="D151" s="41" t="n">
        <v>163.5664</v>
      </c>
      <c r="E151" s="39" t="n">
        <f aca="false">(D151-D150)/D150*100</f>
        <v>-0.85418692218728</v>
      </c>
      <c r="F151" s="39" t="n">
        <f aca="false">B151*D151</f>
        <v>6303674.448868</v>
      </c>
      <c r="G151" s="39" t="n">
        <f aca="false">(A151-A150)/36500*F151</f>
        <v>172.703409558027</v>
      </c>
      <c r="H151" s="42" t="e">
        <f aca="false">B151*C151</f>
        <v>#REF!</v>
      </c>
      <c r="J151" s="41" t="n">
        <v>87.494</v>
      </c>
      <c r="K151" s="39" t="n">
        <f aca="false">(J151-J150)/J150*100</f>
        <v>-1.14230834416134</v>
      </c>
      <c r="L151" s="39"/>
      <c r="M151" s="26" t="n">
        <f aca="false">(((1+E151/100)/(1+K151/100))-1)*100</f>
        <v>0.291450687496453</v>
      </c>
      <c r="N151" s="26" t="n">
        <f aca="false">(((1+N150/100)*(1+M151/100))-1)*100</f>
        <v>123.499122038158</v>
      </c>
      <c r="O151" s="26" t="n">
        <f aca="false">IF(N151&lt;O150,O150,N151)</f>
        <v>125.624493196644</v>
      </c>
      <c r="Q151" s="39" t="e">
        <f aca="false">G151+H151</f>
        <v>#REF!</v>
      </c>
      <c r="T151" s="26"/>
    </row>
    <row r="152" customFormat="false" ht="12.75" hidden="false" customHeight="true" outlineLevel="0" collapsed="false">
      <c r="A152" s="37" t="n">
        <v>41990</v>
      </c>
      <c r="B152" s="33" t="n">
        <v>38538.9325</v>
      </c>
      <c r="C152" s="40" t="e">
        <f aca="false">#REF!*100</f>
        <v>#REF!</v>
      </c>
      <c r="D152" s="41" t="n">
        <v>160.9521</v>
      </c>
      <c r="E152" s="39" t="n">
        <f aca="false">(D152-D151)/D151*100</f>
        <v>-1.59831114458714</v>
      </c>
      <c r="F152" s="39" t="n">
        <f aca="false">B152*D152</f>
        <v>6202922.11763325</v>
      </c>
      <c r="G152" s="39" t="n">
        <f aca="false">(A152-A151)/36500*F152</f>
        <v>169.943071715979</v>
      </c>
      <c r="H152" s="42" t="e">
        <f aca="false">B152*C152</f>
        <v>#REF!</v>
      </c>
      <c r="J152" s="41" t="n">
        <v>85.056</v>
      </c>
      <c r="K152" s="39" t="n">
        <f aca="false">(J152-J151)/J151*100</f>
        <v>-2.78647678697968</v>
      </c>
      <c r="L152" s="39"/>
      <c r="M152" s="26" t="n">
        <f aca="false">(((1+E152/100)/(1+K152/100))-1)*100</f>
        <v>1.22222259118103</v>
      </c>
      <c r="N152" s="26" t="n">
        <f aca="false">(((1+N151/100)*(1+M152/100))-1)*100</f>
        <v>126.230778798799</v>
      </c>
      <c r="O152" s="26" t="n">
        <f aca="false">IF(N152&lt;O151,O151,N152)</f>
        <v>126.230778798799</v>
      </c>
      <c r="Q152" s="39" t="e">
        <f aca="false">G152+H152</f>
        <v>#REF!</v>
      </c>
      <c r="T152" s="26"/>
    </row>
    <row r="153" customFormat="false" ht="12.75" hidden="false" customHeight="true" outlineLevel="0" collapsed="false">
      <c r="A153" s="37" t="n">
        <v>41991</v>
      </c>
      <c r="B153" s="33" t="n">
        <v>38538.9325</v>
      </c>
      <c r="C153" s="40" t="e">
        <f aca="false">#REF!*100</f>
        <v>#REF!</v>
      </c>
      <c r="D153" s="41" t="n">
        <v>161.7886</v>
      </c>
      <c r="E153" s="39" t="n">
        <f aca="false">(D153-D152)/D152*100</f>
        <v>0.519719842114518</v>
      </c>
      <c r="F153" s="39" t="n">
        <f aca="false">B153*D153</f>
        <v>6235159.9346695</v>
      </c>
      <c r="G153" s="39" t="n">
        <f aca="false">(A153-A152)/36500*F153</f>
        <v>170.826299579986</v>
      </c>
      <c r="H153" s="42" t="e">
        <f aca="false">B153*C153</f>
        <v>#REF!</v>
      </c>
      <c r="J153" s="41" t="n">
        <v>86.897</v>
      </c>
      <c r="K153" s="39" t="n">
        <f aca="false">(J153-J152)/J152*100</f>
        <v>2.16445635816404</v>
      </c>
      <c r="L153" s="39"/>
      <c r="M153" s="26" t="n">
        <f aca="false">(((1+E153/100)/(1+K153/100))-1)*100</f>
        <v>-1.60989112522997</v>
      </c>
      <c r="N153" s="26" t="n">
        <f aca="false">(((1+N152/100)*(1+M153/100))-1)*100</f>
        <v>122.588709568379</v>
      </c>
      <c r="O153" s="26" t="n">
        <f aca="false">IF(N153&lt;O152,O152,N153)</f>
        <v>126.230778798799</v>
      </c>
      <c r="Q153" s="39" t="e">
        <f aca="false">G153+H153</f>
        <v>#REF!</v>
      </c>
      <c r="T153" s="26"/>
    </row>
    <row r="154" customFormat="false" ht="12.75" hidden="false" customHeight="true" outlineLevel="0" collapsed="false">
      <c r="A154" s="37" t="n">
        <v>41992</v>
      </c>
      <c r="B154" s="33" t="n">
        <v>38538.9325</v>
      </c>
      <c r="C154" s="40" t="e">
        <f aca="false">#REF!*100</f>
        <v>#REF!</v>
      </c>
      <c r="D154" s="41" t="n">
        <v>164.1212</v>
      </c>
      <c r="E154" s="39" t="n">
        <f aca="false">(D154-D153)/D153*100</f>
        <v>1.44175794833504</v>
      </c>
      <c r="F154" s="39" t="n">
        <f aca="false">B154*D154</f>
        <v>6325055.848619</v>
      </c>
      <c r="G154" s="39" t="n">
        <f aca="false">(A154-A153)/36500*F154</f>
        <v>173.289201332027</v>
      </c>
      <c r="H154" s="42" t="e">
        <f aca="false">B154*C154</f>
        <v>#REF!</v>
      </c>
      <c r="J154" s="41" t="n">
        <v>88.045</v>
      </c>
      <c r="K154" s="39" t="n">
        <f aca="false">(J154-J153)/J153*100</f>
        <v>1.32110429589053</v>
      </c>
      <c r="L154" s="39"/>
      <c r="M154" s="26" t="n">
        <f aca="false">(((1+E154/100)/(1+K154/100))-1)*100</f>
        <v>0.11908047517144</v>
      </c>
      <c r="N154" s="26" t="n">
        <f aca="false">(((1+N153/100)*(1+M154/100))-1)*100</f>
        <v>122.853769261411</v>
      </c>
      <c r="O154" s="26" t="n">
        <f aca="false">IF(N154&lt;O153,O153,N154)</f>
        <v>126.230778798799</v>
      </c>
      <c r="Q154" s="39" t="e">
        <f aca="false">G154+H154</f>
        <v>#REF!</v>
      </c>
      <c r="T154" s="26"/>
    </row>
    <row r="155" customFormat="false" ht="12.75" hidden="false" customHeight="true" outlineLevel="0" collapsed="false">
      <c r="A155" s="37" t="n">
        <v>41995</v>
      </c>
      <c r="B155" s="33" t="n">
        <v>38538.9325</v>
      </c>
      <c r="C155" s="40" t="e">
        <f aca="false">#REF!*100</f>
        <v>#REF!</v>
      </c>
      <c r="D155" s="41" t="n">
        <v>167.2382</v>
      </c>
      <c r="E155" s="39" t="n">
        <f aca="false">(D155-D154)/D154*100</f>
        <v>1.89920619639633</v>
      </c>
      <c r="F155" s="39" t="n">
        <f aca="false">B155*D155</f>
        <v>6445181.7012215</v>
      </c>
      <c r="G155" s="39" t="n">
        <f aca="false">(A155-A154)/36500*F155</f>
        <v>529.740961744233</v>
      </c>
      <c r="H155" s="42" t="e">
        <f aca="false">B155*C155</f>
        <v>#REF!</v>
      </c>
      <c r="J155" s="41" t="n">
        <v>89.84</v>
      </c>
      <c r="K155" s="39" t="n">
        <f aca="false">(J155-J154)/J154*100</f>
        <v>2.03873019478676</v>
      </c>
      <c r="L155" s="39"/>
      <c r="M155" s="26" t="n">
        <f aca="false">(((1+E155/100)/(1+K155/100))-1)*100</f>
        <v>-0.136736313872254</v>
      </c>
      <c r="N155" s="26" t="n">
        <f aca="false">(((1+N154/100)*(1+M155/100))-1)*100</f>
        <v>122.549047231997</v>
      </c>
      <c r="O155" s="26" t="n">
        <f aca="false">IF(N155&lt;O154,O154,N155)</f>
        <v>126.230778798799</v>
      </c>
      <c r="Q155" s="39" t="e">
        <f aca="false">G155+H155</f>
        <v>#REF!</v>
      </c>
      <c r="T155" s="26"/>
    </row>
    <row r="156" customFormat="false" ht="12.75" hidden="false" customHeight="true" outlineLevel="0" collapsed="false">
      <c r="A156" s="37" t="n">
        <v>41996</v>
      </c>
      <c r="B156" s="33" t="n">
        <v>38538.9325</v>
      </c>
      <c r="C156" s="40" t="e">
        <f aca="false">#REF!*100</f>
        <v>#REF!</v>
      </c>
      <c r="D156" s="41" t="n">
        <v>169.4996</v>
      </c>
      <c r="E156" s="39" t="n">
        <f aca="false">(D156-D155)/D155*100</f>
        <v>1.35220302538534</v>
      </c>
      <c r="F156" s="39" t="n">
        <f aca="false">B156*D156</f>
        <v>6532333.643177</v>
      </c>
      <c r="G156" s="39" t="n">
        <f aca="false">(A156-A155)/36500*F156</f>
        <v>178.968045018548</v>
      </c>
      <c r="H156" s="42" t="e">
        <f aca="false">B156*C156</f>
        <v>#REF!</v>
      </c>
      <c r="J156" s="41" t="n">
        <v>90.184</v>
      </c>
      <c r="K156" s="39" t="n">
        <f aca="false">(J156-J155)/J155*100</f>
        <v>0.382902938557429</v>
      </c>
      <c r="L156" s="39"/>
      <c r="M156" s="26" t="n">
        <f aca="false">(((1+E156/100)/(1+K156/100))-1)*100</f>
        <v>0.965602765464157</v>
      </c>
      <c r="N156" s="26" t="n">
        <f aca="false">(((1+N155/100)*(1+M156/100))-1)*100</f>
        <v>124.697986986584</v>
      </c>
      <c r="O156" s="26" t="n">
        <f aca="false">IF(N156&lt;O155,O155,N156)</f>
        <v>126.230778798799</v>
      </c>
      <c r="Q156" s="39" t="e">
        <f aca="false">G156+H156</f>
        <v>#REF!</v>
      </c>
      <c r="T156" s="26"/>
    </row>
    <row r="157" customFormat="false" ht="12.75" hidden="false" customHeight="true" outlineLevel="0" collapsed="false">
      <c r="A157" s="37" t="n">
        <v>41997</v>
      </c>
      <c r="B157" s="33" t="n">
        <v>38538.9325</v>
      </c>
      <c r="C157" s="40" t="e">
        <f aca="false">#REF!*100</f>
        <v>#REF!</v>
      </c>
      <c r="D157" s="41" t="n">
        <v>171.0191</v>
      </c>
      <c r="E157" s="39" t="n">
        <f aca="false">(D157-D156)/D156*100</f>
        <v>0.896462292536397</v>
      </c>
      <c r="F157" s="39" t="n">
        <f aca="false">B157*D157</f>
        <v>6590893.55111075</v>
      </c>
      <c r="G157" s="39" t="n">
        <f aca="false">(A157-A156)/36500*F157</f>
        <v>180.572426057829</v>
      </c>
      <c r="H157" s="42" t="e">
        <f aca="false">B157*C157</f>
        <v>#REF!</v>
      </c>
      <c r="J157" s="41" t="n">
        <v>90.184</v>
      </c>
      <c r="K157" s="39" t="n">
        <f aca="false">(J157-J156)/J156*100</f>
        <v>0</v>
      </c>
      <c r="L157" s="39"/>
      <c r="M157" s="26" t="n">
        <f aca="false">(((1+E157/100)/(1+K157/100))-1)*100</f>
        <v>0.896462292536393</v>
      </c>
      <c r="N157" s="26" t="n">
        <f aca="false">(((1+N156/100)*(1+M157/100))-1)*100</f>
        <v>126.712319712007</v>
      </c>
      <c r="O157" s="26" t="n">
        <f aca="false">IF(N157&lt;O156,O156,N157)</f>
        <v>126.712319712007</v>
      </c>
      <c r="Q157" s="39" t="e">
        <f aca="false">G157+H157</f>
        <v>#REF!</v>
      </c>
      <c r="T157" s="26"/>
    </row>
    <row r="158" customFormat="false" ht="12.75" hidden="false" customHeight="true" outlineLevel="0" collapsed="false">
      <c r="A158" s="37" t="n">
        <v>42002</v>
      </c>
      <c r="B158" s="33" t="n">
        <v>38538.9325</v>
      </c>
      <c r="C158" s="40" t="e">
        <f aca="false">#REF!*100</f>
        <v>#REF!</v>
      </c>
      <c r="D158" s="41" t="n">
        <v>171.0216</v>
      </c>
      <c r="E158" s="39" t="n">
        <f aca="false">(D158-D157)/D157*100</f>
        <v>0.00146182502422111</v>
      </c>
      <c r="F158" s="39" t="n">
        <f aca="false">B158*D158</f>
        <v>6590989.898442</v>
      </c>
      <c r="G158" s="39" t="n">
        <f aca="false">(A158-A157)/36500*F158</f>
        <v>902.875328553699</v>
      </c>
      <c r="H158" s="42" t="e">
        <f aca="false">B158*C158</f>
        <v>#REF!</v>
      </c>
      <c r="J158" s="41" t="n">
        <v>90.184</v>
      </c>
      <c r="K158" s="39" t="n">
        <f aca="false">(J158-J157)/J157*100</f>
        <v>0</v>
      </c>
      <c r="L158" s="39"/>
      <c r="M158" s="26" t="n">
        <f aca="false">(((1+E158/100)/(1+K158/100))-1)*100</f>
        <v>0.00146182502422931</v>
      </c>
      <c r="N158" s="26" t="n">
        <f aca="false">(((1+N157/100)*(1+M158/100))-1)*100</f>
        <v>126.715633849429</v>
      </c>
      <c r="O158" s="26" t="n">
        <f aca="false">IF(N158&lt;O157,O157,N158)</f>
        <v>126.715633849429</v>
      </c>
      <c r="Q158" s="39" t="e">
        <f aca="false">G158+H158</f>
        <v>#REF!</v>
      </c>
      <c r="T158" s="26"/>
    </row>
    <row r="159" customFormat="false" ht="12.75" hidden="false" customHeight="true" outlineLevel="0" collapsed="false">
      <c r="B159" s="33"/>
      <c r="C159" s="26"/>
      <c r="E159" s="26"/>
      <c r="L159" s="26"/>
    </row>
    <row r="160" customFormat="false" ht="12.75" hidden="false" customHeight="true" outlineLevel="0" collapsed="false">
      <c r="B160" s="33"/>
      <c r="C160" s="26"/>
      <c r="E160" s="26"/>
      <c r="L160" s="26"/>
    </row>
    <row r="161" customFormat="false" ht="12.75" hidden="false" customHeight="true" outlineLevel="0" collapsed="false">
      <c r="B161" s="33"/>
      <c r="C161" s="26"/>
      <c r="E161" s="26"/>
      <c r="L161" s="26"/>
    </row>
    <row r="162" customFormat="false" ht="12.75" hidden="false" customHeight="true" outlineLevel="0" collapsed="false">
      <c r="B162" s="33"/>
      <c r="C162" s="26"/>
      <c r="E162" s="26"/>
      <c r="L162" s="26"/>
    </row>
    <row r="163" customFormat="false" ht="12.75" hidden="false" customHeight="true" outlineLevel="0" collapsed="false">
      <c r="B163" s="33"/>
      <c r="C163" s="26"/>
      <c r="E163" s="26"/>
      <c r="L163" s="26"/>
    </row>
    <row r="164" customFormat="false" ht="12.75" hidden="false" customHeight="true" outlineLevel="0" collapsed="false">
      <c r="B164" s="33"/>
      <c r="C164" s="26"/>
      <c r="E164" s="26"/>
      <c r="L164" s="26"/>
    </row>
    <row r="165" customFormat="false" ht="12.75" hidden="false" customHeight="true" outlineLevel="0" collapsed="false">
      <c r="B165" s="33"/>
      <c r="C165" s="26"/>
      <c r="E165" s="26"/>
      <c r="L165" s="26"/>
    </row>
    <row r="166" customFormat="false" ht="12.75" hidden="false" customHeight="true" outlineLevel="0" collapsed="false">
      <c r="B166" s="33"/>
      <c r="C166" s="26"/>
      <c r="E166" s="26"/>
      <c r="L166" s="26"/>
    </row>
    <row r="167" customFormat="false" ht="12.75" hidden="false" customHeight="true" outlineLevel="0" collapsed="false">
      <c r="B167" s="33"/>
      <c r="C167" s="26"/>
      <c r="E167" s="26"/>
      <c r="L167" s="26"/>
    </row>
    <row r="168" customFormat="false" ht="12.75" hidden="false" customHeight="true" outlineLevel="0" collapsed="false">
      <c r="B168" s="33"/>
      <c r="C168" s="26"/>
      <c r="E168" s="26"/>
      <c r="L168" s="26"/>
    </row>
    <row r="169" customFormat="false" ht="12.75" hidden="false" customHeight="true" outlineLevel="0" collapsed="false">
      <c r="B169" s="33"/>
      <c r="C169" s="26"/>
      <c r="E169" s="26"/>
      <c r="L169" s="26"/>
    </row>
    <row r="170" customFormat="false" ht="12.75" hidden="false" customHeight="true" outlineLevel="0" collapsed="false">
      <c r="B170" s="33"/>
      <c r="C170" s="26"/>
      <c r="E170" s="26"/>
      <c r="L170" s="26"/>
    </row>
    <row r="171" customFormat="false" ht="12.75" hidden="false" customHeight="true" outlineLevel="0" collapsed="false">
      <c r="B171" s="33"/>
      <c r="C171" s="26"/>
      <c r="E171" s="26"/>
      <c r="L171" s="26"/>
    </row>
    <row r="172" customFormat="false" ht="12.75" hidden="false" customHeight="true" outlineLevel="0" collapsed="false">
      <c r="B172" s="33"/>
      <c r="C172" s="26"/>
      <c r="E172" s="26"/>
      <c r="L172" s="26"/>
    </row>
    <row r="173" customFormat="false" ht="12.75" hidden="false" customHeight="true" outlineLevel="0" collapsed="false">
      <c r="B173" s="33"/>
      <c r="C173" s="26"/>
      <c r="E173" s="26"/>
      <c r="L173" s="26"/>
    </row>
    <row r="174" customFormat="false" ht="12.75" hidden="false" customHeight="true" outlineLevel="0" collapsed="false">
      <c r="B174" s="33"/>
      <c r="C174" s="26"/>
      <c r="E174" s="26"/>
      <c r="L174" s="26"/>
    </row>
    <row r="175" customFormat="false" ht="12.75" hidden="false" customHeight="true" outlineLevel="0" collapsed="false">
      <c r="B175" s="33"/>
      <c r="C175" s="26"/>
      <c r="E175" s="26"/>
      <c r="L175" s="26"/>
    </row>
    <row r="176" customFormat="false" ht="12.75" hidden="false" customHeight="true" outlineLevel="0" collapsed="false">
      <c r="B176" s="33"/>
      <c r="C176" s="26"/>
      <c r="E176" s="26"/>
      <c r="L176" s="26"/>
    </row>
    <row r="177" customFormat="false" ht="12.75" hidden="false" customHeight="true" outlineLevel="0" collapsed="false">
      <c r="B177" s="33"/>
      <c r="C177" s="26"/>
      <c r="E177" s="26"/>
      <c r="L177" s="26"/>
    </row>
    <row r="178" customFormat="false" ht="12.75" hidden="false" customHeight="true" outlineLevel="0" collapsed="false">
      <c r="B178" s="33"/>
      <c r="C178" s="26"/>
      <c r="E178" s="26"/>
      <c r="L178" s="26"/>
    </row>
    <row r="179" customFormat="false" ht="12.75" hidden="false" customHeight="true" outlineLevel="0" collapsed="false">
      <c r="B179" s="33"/>
      <c r="C179" s="26"/>
      <c r="E179" s="26"/>
      <c r="L179" s="26"/>
    </row>
    <row r="180" customFormat="false" ht="12.75" hidden="false" customHeight="true" outlineLevel="0" collapsed="false">
      <c r="B180" s="33"/>
      <c r="C180" s="26"/>
      <c r="E180" s="26"/>
      <c r="L180" s="26"/>
    </row>
    <row r="181" customFormat="false" ht="12.75" hidden="false" customHeight="true" outlineLevel="0" collapsed="false">
      <c r="B181" s="33"/>
      <c r="C181" s="26"/>
      <c r="E181" s="26"/>
      <c r="L181" s="26"/>
    </row>
    <row r="182" customFormat="false" ht="12.75" hidden="false" customHeight="true" outlineLevel="0" collapsed="false">
      <c r="B182" s="33"/>
      <c r="C182" s="26"/>
      <c r="E182" s="26"/>
      <c r="L182" s="26"/>
    </row>
    <row r="183" customFormat="false" ht="12.75" hidden="false" customHeight="true" outlineLevel="0" collapsed="false">
      <c r="B183" s="33"/>
      <c r="C183" s="26"/>
      <c r="E183" s="26"/>
      <c r="L183" s="26"/>
    </row>
    <row r="184" customFormat="false" ht="12.75" hidden="false" customHeight="true" outlineLevel="0" collapsed="false">
      <c r="B184" s="33"/>
      <c r="C184" s="26"/>
      <c r="E184" s="26"/>
      <c r="L184" s="26"/>
    </row>
    <row r="185" customFormat="false" ht="12.75" hidden="false" customHeight="true" outlineLevel="0" collapsed="false">
      <c r="B185" s="33"/>
      <c r="C185" s="26"/>
      <c r="E185" s="26"/>
      <c r="L185" s="26"/>
    </row>
    <row r="186" customFormat="false" ht="12.75" hidden="false" customHeight="true" outlineLevel="0" collapsed="false">
      <c r="B186" s="33"/>
      <c r="C186" s="26"/>
      <c r="E186" s="26"/>
      <c r="L186" s="26"/>
    </row>
    <row r="187" customFormat="false" ht="12.75" hidden="false" customHeight="true" outlineLevel="0" collapsed="false">
      <c r="B187" s="33"/>
      <c r="C187" s="26"/>
      <c r="E187" s="26"/>
      <c r="L187" s="26"/>
    </row>
    <row r="188" customFormat="false" ht="12.75" hidden="false" customHeight="true" outlineLevel="0" collapsed="false">
      <c r="B188" s="33"/>
      <c r="C188" s="26"/>
      <c r="E188" s="26"/>
      <c r="L188" s="26"/>
    </row>
    <row r="189" customFormat="false" ht="12.75" hidden="false" customHeight="true" outlineLevel="0" collapsed="false">
      <c r="B189" s="33"/>
      <c r="C189" s="26"/>
      <c r="E189" s="26"/>
      <c r="L189" s="26"/>
    </row>
    <row r="190" customFormat="false" ht="12.75" hidden="false" customHeight="true" outlineLevel="0" collapsed="false">
      <c r="B190" s="33"/>
      <c r="C190" s="26"/>
      <c r="E190" s="26"/>
      <c r="L190" s="26"/>
    </row>
    <row r="191" customFormat="false" ht="12.75" hidden="false" customHeight="true" outlineLevel="0" collapsed="false">
      <c r="B191" s="33"/>
      <c r="C191" s="26"/>
      <c r="E191" s="26"/>
      <c r="L191" s="26"/>
    </row>
    <row r="192" customFormat="false" ht="12.75" hidden="false" customHeight="true" outlineLevel="0" collapsed="false">
      <c r="B192" s="33"/>
      <c r="C192" s="26"/>
      <c r="E192" s="26"/>
      <c r="L192" s="26"/>
    </row>
    <row r="193" customFormat="false" ht="12.75" hidden="false" customHeight="true" outlineLevel="0" collapsed="false">
      <c r="B193" s="33"/>
      <c r="C193" s="26"/>
      <c r="E193" s="26"/>
      <c r="L193" s="26"/>
    </row>
    <row r="194" customFormat="false" ht="12.75" hidden="false" customHeight="true" outlineLevel="0" collapsed="false">
      <c r="B194" s="33"/>
      <c r="C194" s="26"/>
      <c r="E194" s="26"/>
      <c r="L194" s="26"/>
    </row>
    <row r="195" customFormat="false" ht="12.75" hidden="false" customHeight="true" outlineLevel="0" collapsed="false">
      <c r="B195" s="33"/>
      <c r="C195" s="26"/>
      <c r="E195" s="26"/>
      <c r="L195" s="26"/>
    </row>
    <row r="196" customFormat="false" ht="12.75" hidden="false" customHeight="true" outlineLevel="0" collapsed="false">
      <c r="B196" s="33"/>
      <c r="C196" s="26"/>
      <c r="E196" s="26"/>
      <c r="L196" s="26"/>
    </row>
    <row r="197" customFormat="false" ht="12.75" hidden="false" customHeight="true" outlineLevel="0" collapsed="false">
      <c r="B197" s="33"/>
      <c r="C197" s="26"/>
      <c r="E197" s="26"/>
      <c r="L197" s="26"/>
    </row>
    <row r="198" customFormat="false" ht="12.75" hidden="false" customHeight="true" outlineLevel="0" collapsed="false">
      <c r="B198" s="33"/>
      <c r="C198" s="26"/>
      <c r="E198" s="26"/>
      <c r="L198" s="26"/>
    </row>
    <row r="199" customFormat="false" ht="12.75" hidden="false" customHeight="true" outlineLevel="0" collapsed="false">
      <c r="B199" s="33"/>
      <c r="C199" s="26"/>
      <c r="E199" s="26"/>
      <c r="L199" s="26"/>
    </row>
    <row r="200" customFormat="false" ht="12.75" hidden="false" customHeight="true" outlineLevel="0" collapsed="false">
      <c r="B200" s="33"/>
      <c r="C200" s="26"/>
      <c r="E200" s="26"/>
      <c r="L200" s="26"/>
    </row>
    <row r="201" customFormat="false" ht="12.75" hidden="false" customHeight="true" outlineLevel="0" collapsed="false">
      <c r="B201" s="33"/>
      <c r="C201" s="26"/>
      <c r="E201" s="26"/>
      <c r="L201" s="26"/>
    </row>
    <row r="202" customFormat="false" ht="12.75" hidden="false" customHeight="true" outlineLevel="0" collapsed="false">
      <c r="B202" s="33"/>
      <c r="C202" s="26"/>
      <c r="E202" s="26"/>
      <c r="L202" s="26"/>
    </row>
    <row r="203" customFormat="false" ht="12.75" hidden="false" customHeight="true" outlineLevel="0" collapsed="false">
      <c r="B203" s="33"/>
      <c r="C203" s="26"/>
      <c r="E203" s="26"/>
      <c r="L203" s="26"/>
    </row>
    <row r="204" customFormat="false" ht="12.75" hidden="false" customHeight="true" outlineLevel="0" collapsed="false">
      <c r="B204" s="33"/>
      <c r="C204" s="26"/>
      <c r="E204" s="26"/>
      <c r="L204" s="26"/>
    </row>
    <row r="205" customFormat="false" ht="12.75" hidden="false" customHeight="true" outlineLevel="0" collapsed="false">
      <c r="B205" s="33"/>
      <c r="C205" s="26"/>
      <c r="E205" s="26"/>
      <c r="L205" s="26"/>
    </row>
    <row r="206" customFormat="false" ht="12.75" hidden="false" customHeight="true" outlineLevel="0" collapsed="false">
      <c r="B206" s="33"/>
      <c r="C206" s="26"/>
      <c r="E206" s="26"/>
      <c r="L206" s="26"/>
    </row>
    <row r="207" customFormat="false" ht="12.75" hidden="false" customHeight="true" outlineLevel="0" collapsed="false">
      <c r="B207" s="33"/>
      <c r="C207" s="26"/>
      <c r="E207" s="26"/>
      <c r="L207" s="26"/>
    </row>
    <row r="208" customFormat="false" ht="12.75" hidden="false" customHeight="true" outlineLevel="0" collapsed="false">
      <c r="B208" s="33"/>
      <c r="C208" s="26"/>
      <c r="E208" s="26"/>
      <c r="L208" s="26"/>
    </row>
    <row r="209" customFormat="false" ht="12.75" hidden="false" customHeight="true" outlineLevel="0" collapsed="false">
      <c r="B209" s="33"/>
      <c r="C209" s="26"/>
      <c r="E209" s="26"/>
      <c r="L209" s="26"/>
    </row>
    <row r="210" customFormat="false" ht="12.75" hidden="false" customHeight="true" outlineLevel="0" collapsed="false">
      <c r="B210" s="33"/>
      <c r="C210" s="26"/>
      <c r="E210" s="26"/>
      <c r="L210" s="26"/>
    </row>
    <row r="211" customFormat="false" ht="12.75" hidden="false" customHeight="true" outlineLevel="0" collapsed="false">
      <c r="B211" s="33"/>
      <c r="C211" s="26"/>
      <c r="E211" s="26"/>
      <c r="L211" s="26"/>
    </row>
    <row r="212" customFormat="false" ht="12.75" hidden="false" customHeight="true" outlineLevel="0" collapsed="false">
      <c r="B212" s="33"/>
      <c r="C212" s="26"/>
      <c r="E212" s="26"/>
      <c r="L212" s="26"/>
    </row>
    <row r="213" customFormat="false" ht="12.75" hidden="false" customHeight="true" outlineLevel="0" collapsed="false">
      <c r="B213" s="33"/>
      <c r="C213" s="26"/>
      <c r="E213" s="26"/>
      <c r="L213" s="26"/>
    </row>
    <row r="214" customFormat="false" ht="12.75" hidden="false" customHeight="true" outlineLevel="0" collapsed="false">
      <c r="B214" s="33"/>
      <c r="C214" s="26"/>
      <c r="E214" s="26"/>
      <c r="L214" s="26"/>
    </row>
    <row r="215" customFormat="false" ht="12.75" hidden="false" customHeight="true" outlineLevel="0" collapsed="false">
      <c r="B215" s="33"/>
      <c r="C215" s="26"/>
      <c r="E215" s="26"/>
      <c r="L215" s="26"/>
    </row>
    <row r="216" customFormat="false" ht="12.75" hidden="false" customHeight="true" outlineLevel="0" collapsed="false">
      <c r="B216" s="33"/>
      <c r="C216" s="26"/>
      <c r="E216" s="26"/>
      <c r="L216" s="26"/>
    </row>
    <row r="217" customFormat="false" ht="12.75" hidden="false" customHeight="true" outlineLevel="0" collapsed="false">
      <c r="B217" s="33"/>
      <c r="C217" s="26"/>
      <c r="E217" s="26"/>
      <c r="L217" s="26"/>
    </row>
    <row r="218" customFormat="false" ht="12.75" hidden="false" customHeight="true" outlineLevel="0" collapsed="false">
      <c r="B218" s="33"/>
      <c r="C218" s="26"/>
      <c r="E218" s="26"/>
      <c r="L218" s="26"/>
    </row>
    <row r="219" customFormat="false" ht="12.75" hidden="false" customHeight="true" outlineLevel="0" collapsed="false">
      <c r="B219" s="33"/>
      <c r="C219" s="26"/>
      <c r="E219" s="26"/>
      <c r="L219" s="26"/>
    </row>
    <row r="220" customFormat="false" ht="12.75" hidden="false" customHeight="true" outlineLevel="0" collapsed="false">
      <c r="B220" s="33"/>
      <c r="C220" s="26"/>
      <c r="E220" s="26"/>
      <c r="L220" s="26"/>
    </row>
    <row r="221" customFormat="false" ht="12.75" hidden="false" customHeight="true" outlineLevel="0" collapsed="false">
      <c r="B221" s="33"/>
      <c r="C221" s="26"/>
      <c r="E221" s="26"/>
      <c r="L221" s="26"/>
    </row>
    <row r="222" customFormat="false" ht="12.75" hidden="false" customHeight="true" outlineLevel="0" collapsed="false">
      <c r="B222" s="33"/>
      <c r="C222" s="26"/>
      <c r="E222" s="26"/>
      <c r="L222" s="26"/>
    </row>
    <row r="223" customFormat="false" ht="12.75" hidden="false" customHeight="true" outlineLevel="0" collapsed="false">
      <c r="B223" s="33"/>
      <c r="C223" s="26"/>
      <c r="E223" s="26"/>
      <c r="L223" s="26"/>
    </row>
    <row r="224" customFormat="false" ht="12.75" hidden="false" customHeight="true" outlineLevel="0" collapsed="false">
      <c r="B224" s="33"/>
      <c r="C224" s="26"/>
      <c r="E224" s="26"/>
      <c r="L224" s="26"/>
    </row>
    <row r="225" customFormat="false" ht="12.75" hidden="false" customHeight="true" outlineLevel="0" collapsed="false">
      <c r="B225" s="33"/>
      <c r="C225" s="26"/>
      <c r="E225" s="26"/>
      <c r="L225" s="26"/>
    </row>
    <row r="226" customFormat="false" ht="12.75" hidden="false" customHeight="true" outlineLevel="0" collapsed="false">
      <c r="B226" s="33"/>
      <c r="C226" s="26"/>
      <c r="E226" s="26"/>
      <c r="L226" s="26"/>
    </row>
    <row r="227" customFormat="false" ht="12.75" hidden="false" customHeight="true" outlineLevel="0" collapsed="false">
      <c r="B227" s="33"/>
      <c r="C227" s="26"/>
      <c r="E227" s="26"/>
      <c r="L227" s="26"/>
    </row>
    <row r="228" customFormat="false" ht="12.75" hidden="false" customHeight="true" outlineLevel="0" collapsed="false">
      <c r="B228" s="33"/>
      <c r="C228" s="26"/>
      <c r="E228" s="26"/>
      <c r="L228" s="26"/>
    </row>
    <row r="229" customFormat="false" ht="12.75" hidden="false" customHeight="true" outlineLevel="0" collapsed="false">
      <c r="B229" s="33"/>
      <c r="C229" s="26"/>
      <c r="E229" s="26"/>
      <c r="L229" s="26"/>
    </row>
    <row r="230" customFormat="false" ht="12.75" hidden="false" customHeight="true" outlineLevel="0" collapsed="false">
      <c r="B230" s="33"/>
      <c r="C230" s="26"/>
      <c r="E230" s="26"/>
      <c r="L230" s="26"/>
    </row>
    <row r="231" customFormat="false" ht="12.75" hidden="false" customHeight="true" outlineLevel="0" collapsed="false">
      <c r="B231" s="33"/>
      <c r="C231" s="26"/>
      <c r="E231" s="26"/>
      <c r="L231" s="26"/>
    </row>
    <row r="232" customFormat="false" ht="12.75" hidden="false" customHeight="true" outlineLevel="0" collapsed="false">
      <c r="B232" s="33"/>
      <c r="C232" s="26"/>
      <c r="E232" s="26"/>
      <c r="L232" s="26"/>
    </row>
    <row r="233" customFormat="false" ht="12.75" hidden="false" customHeight="true" outlineLevel="0" collapsed="false">
      <c r="B233" s="33"/>
      <c r="C233" s="26"/>
      <c r="E233" s="26"/>
      <c r="L233" s="26"/>
    </row>
    <row r="234" customFormat="false" ht="12.75" hidden="false" customHeight="true" outlineLevel="0" collapsed="false">
      <c r="B234" s="33"/>
      <c r="C234" s="26"/>
      <c r="E234" s="26"/>
      <c r="L234" s="26"/>
    </row>
    <row r="235" customFormat="false" ht="12.75" hidden="false" customHeight="true" outlineLevel="0" collapsed="false">
      <c r="B235" s="33"/>
      <c r="C235" s="26"/>
      <c r="E235" s="26"/>
      <c r="L235" s="26"/>
    </row>
    <row r="236" customFormat="false" ht="12.75" hidden="false" customHeight="true" outlineLevel="0" collapsed="false">
      <c r="B236" s="33"/>
      <c r="C236" s="26"/>
      <c r="E236" s="26"/>
      <c r="L236" s="26"/>
    </row>
    <row r="237" customFormat="false" ht="12.75" hidden="false" customHeight="true" outlineLevel="0" collapsed="false">
      <c r="B237" s="33"/>
      <c r="C237" s="26"/>
      <c r="E237" s="26"/>
      <c r="L237" s="26"/>
    </row>
    <row r="238" customFormat="false" ht="12.75" hidden="false" customHeight="true" outlineLevel="0" collapsed="false">
      <c r="B238" s="33"/>
      <c r="C238" s="26"/>
      <c r="E238" s="26"/>
      <c r="L238" s="26"/>
    </row>
    <row r="239" customFormat="false" ht="12.75" hidden="false" customHeight="true" outlineLevel="0" collapsed="false">
      <c r="B239" s="33"/>
      <c r="C239" s="26"/>
      <c r="E239" s="26"/>
      <c r="L239" s="26"/>
    </row>
    <row r="240" customFormat="false" ht="12.75" hidden="false" customHeight="true" outlineLevel="0" collapsed="false">
      <c r="B240" s="33"/>
      <c r="C240" s="26"/>
      <c r="E240" s="26"/>
      <c r="L240" s="26"/>
    </row>
    <row r="241" customFormat="false" ht="12.75" hidden="false" customHeight="true" outlineLevel="0" collapsed="false">
      <c r="B241" s="33"/>
      <c r="C241" s="26"/>
      <c r="E241" s="26"/>
      <c r="L241" s="26"/>
    </row>
    <row r="242" customFormat="false" ht="12.75" hidden="false" customHeight="true" outlineLevel="0" collapsed="false">
      <c r="B242" s="33"/>
      <c r="C242" s="26"/>
      <c r="E242" s="26"/>
      <c r="L242" s="26"/>
    </row>
    <row r="243" customFormat="false" ht="12.75" hidden="false" customHeight="true" outlineLevel="0" collapsed="false">
      <c r="B243" s="33"/>
      <c r="C243" s="26"/>
      <c r="E243" s="26"/>
      <c r="L243" s="26"/>
    </row>
    <row r="244" customFormat="false" ht="12.75" hidden="false" customHeight="true" outlineLevel="0" collapsed="false">
      <c r="B244" s="33"/>
      <c r="C244" s="26"/>
      <c r="E244" s="26"/>
      <c r="L244" s="26"/>
    </row>
    <row r="245" customFormat="false" ht="12.75" hidden="false" customHeight="true" outlineLevel="0" collapsed="false">
      <c r="B245" s="33"/>
      <c r="C245" s="26"/>
      <c r="E245" s="26"/>
      <c r="L245" s="26"/>
    </row>
    <row r="246" customFormat="false" ht="12.75" hidden="false" customHeight="true" outlineLevel="0" collapsed="false">
      <c r="B246" s="33"/>
      <c r="C246" s="26"/>
      <c r="E246" s="26"/>
      <c r="L246" s="26"/>
    </row>
    <row r="247" customFormat="false" ht="12.75" hidden="false" customHeight="true" outlineLevel="0" collapsed="false">
      <c r="B247" s="33"/>
      <c r="C247" s="26"/>
      <c r="E247" s="26"/>
      <c r="L247" s="26"/>
    </row>
    <row r="248" customFormat="false" ht="12.75" hidden="false" customHeight="true" outlineLevel="0" collapsed="false">
      <c r="B248" s="33"/>
      <c r="C248" s="26"/>
      <c r="E248" s="26"/>
      <c r="L248" s="26"/>
    </row>
    <row r="249" customFormat="false" ht="12.75" hidden="false" customHeight="true" outlineLevel="0" collapsed="false">
      <c r="B249" s="33"/>
      <c r="C249" s="26"/>
      <c r="E249" s="26"/>
      <c r="L249" s="26"/>
    </row>
    <row r="250" customFormat="false" ht="12.75" hidden="false" customHeight="true" outlineLevel="0" collapsed="false">
      <c r="B250" s="33"/>
      <c r="C250" s="26"/>
      <c r="E250" s="26"/>
      <c r="L250" s="26"/>
    </row>
    <row r="251" customFormat="false" ht="12.75" hidden="false" customHeight="true" outlineLevel="0" collapsed="false">
      <c r="B251" s="33"/>
      <c r="C251" s="26"/>
      <c r="E251" s="26"/>
      <c r="L251" s="26"/>
    </row>
    <row r="252" customFormat="false" ht="12.75" hidden="false" customHeight="true" outlineLevel="0" collapsed="false">
      <c r="B252" s="33"/>
      <c r="C252" s="26"/>
      <c r="E252" s="26"/>
      <c r="L252" s="26"/>
    </row>
    <row r="253" customFormat="false" ht="12.75" hidden="false" customHeight="true" outlineLevel="0" collapsed="false">
      <c r="B253" s="33"/>
      <c r="C253" s="26"/>
      <c r="E253" s="26"/>
      <c r="L253" s="26"/>
    </row>
    <row r="254" customFormat="false" ht="12.75" hidden="false" customHeight="true" outlineLevel="0" collapsed="false">
      <c r="B254" s="33"/>
      <c r="C254" s="26"/>
      <c r="E254" s="26"/>
      <c r="L254" s="26"/>
    </row>
    <row r="255" customFormat="false" ht="12.75" hidden="false" customHeight="true" outlineLevel="0" collapsed="false">
      <c r="B255" s="33"/>
      <c r="C255" s="26"/>
      <c r="E255" s="26"/>
      <c r="L255" s="26"/>
    </row>
    <row r="256" customFormat="false" ht="12.75" hidden="false" customHeight="true" outlineLevel="0" collapsed="false">
      <c r="B256" s="33"/>
      <c r="C256" s="26"/>
      <c r="E256" s="26"/>
      <c r="L256" s="26"/>
    </row>
    <row r="257" customFormat="false" ht="12.75" hidden="false" customHeight="true" outlineLevel="0" collapsed="false">
      <c r="B257" s="33"/>
      <c r="C257" s="26"/>
      <c r="E257" s="26"/>
      <c r="L257" s="26"/>
    </row>
    <row r="258" customFormat="false" ht="12.75" hidden="false" customHeight="true" outlineLevel="0" collapsed="false">
      <c r="B258" s="33"/>
      <c r="C258" s="26"/>
      <c r="E258" s="26"/>
      <c r="L258" s="26"/>
    </row>
    <row r="259" customFormat="false" ht="12.75" hidden="false" customHeight="true" outlineLevel="0" collapsed="false">
      <c r="B259" s="33"/>
      <c r="C259" s="26"/>
      <c r="E259" s="26"/>
      <c r="L259" s="26"/>
    </row>
    <row r="260" customFormat="false" ht="12.75" hidden="false" customHeight="true" outlineLevel="0" collapsed="false">
      <c r="B260" s="33"/>
      <c r="C260" s="26"/>
      <c r="E260" s="26"/>
      <c r="L260" s="26"/>
    </row>
    <row r="261" customFormat="false" ht="12.75" hidden="false" customHeight="true" outlineLevel="0" collapsed="false">
      <c r="B261" s="33"/>
      <c r="C261" s="26"/>
      <c r="E261" s="26"/>
      <c r="L261" s="26"/>
    </row>
    <row r="262" customFormat="false" ht="12.75" hidden="false" customHeight="true" outlineLevel="0" collapsed="false">
      <c r="B262" s="33"/>
      <c r="C262" s="26"/>
      <c r="E262" s="26"/>
      <c r="L262" s="26"/>
    </row>
    <row r="263" customFormat="false" ht="12.75" hidden="false" customHeight="true" outlineLevel="0" collapsed="false">
      <c r="B263" s="33"/>
      <c r="C263" s="26"/>
      <c r="E263" s="26"/>
      <c r="L263" s="26"/>
    </row>
    <row r="264" customFormat="false" ht="12.75" hidden="false" customHeight="true" outlineLevel="0" collapsed="false">
      <c r="B264" s="33"/>
      <c r="C264" s="26"/>
      <c r="E264" s="26"/>
      <c r="L264" s="26"/>
    </row>
    <row r="265" customFormat="false" ht="12.75" hidden="false" customHeight="true" outlineLevel="0" collapsed="false">
      <c r="B265" s="33"/>
      <c r="C265" s="26"/>
      <c r="E265" s="26"/>
      <c r="L265" s="26"/>
    </row>
    <row r="266" customFormat="false" ht="12.75" hidden="false" customHeight="true" outlineLevel="0" collapsed="false">
      <c r="B266" s="33"/>
      <c r="C266" s="26"/>
      <c r="E266" s="26"/>
      <c r="L266" s="26"/>
    </row>
    <row r="267" customFormat="false" ht="12.75" hidden="false" customHeight="true" outlineLevel="0" collapsed="false">
      <c r="B267" s="33"/>
      <c r="C267" s="26"/>
      <c r="E267" s="26"/>
      <c r="L267" s="26"/>
    </row>
    <row r="268" customFormat="false" ht="12.75" hidden="false" customHeight="true" outlineLevel="0" collapsed="false">
      <c r="B268" s="33"/>
      <c r="C268" s="26"/>
      <c r="E268" s="26"/>
      <c r="L268" s="26"/>
    </row>
    <row r="269" customFormat="false" ht="12.75" hidden="false" customHeight="true" outlineLevel="0" collapsed="false">
      <c r="B269" s="33"/>
      <c r="C269" s="26"/>
      <c r="E269" s="26"/>
      <c r="L269" s="26"/>
    </row>
    <row r="270" customFormat="false" ht="12.75" hidden="false" customHeight="true" outlineLevel="0" collapsed="false">
      <c r="B270" s="33"/>
      <c r="C270" s="26"/>
      <c r="E270" s="26"/>
      <c r="L270" s="26"/>
    </row>
    <row r="271" customFormat="false" ht="12.75" hidden="false" customHeight="true" outlineLevel="0" collapsed="false">
      <c r="B271" s="33"/>
      <c r="C271" s="26"/>
      <c r="E271" s="26"/>
      <c r="L271" s="26"/>
    </row>
    <row r="272" customFormat="false" ht="12.75" hidden="false" customHeight="true" outlineLevel="0" collapsed="false">
      <c r="B272" s="33"/>
      <c r="C272" s="26"/>
      <c r="E272" s="26"/>
      <c r="L272" s="26"/>
    </row>
    <row r="273" customFormat="false" ht="12.75" hidden="false" customHeight="true" outlineLevel="0" collapsed="false">
      <c r="B273" s="33"/>
      <c r="C273" s="26"/>
      <c r="E273" s="26"/>
      <c r="L273" s="26"/>
    </row>
    <row r="274" customFormat="false" ht="12.75" hidden="false" customHeight="true" outlineLevel="0" collapsed="false">
      <c r="B274" s="33"/>
      <c r="C274" s="26"/>
      <c r="E274" s="26"/>
      <c r="L274" s="26"/>
    </row>
    <row r="275" customFormat="false" ht="12.75" hidden="false" customHeight="true" outlineLevel="0" collapsed="false">
      <c r="B275" s="33"/>
      <c r="C275" s="26"/>
      <c r="E275" s="26"/>
      <c r="L275" s="26"/>
    </row>
    <row r="276" customFormat="false" ht="12.75" hidden="false" customHeight="true" outlineLevel="0" collapsed="false">
      <c r="B276" s="33"/>
      <c r="C276" s="26"/>
      <c r="E276" s="26"/>
      <c r="L276" s="26"/>
    </row>
    <row r="277" customFormat="false" ht="12.75" hidden="false" customHeight="true" outlineLevel="0" collapsed="false">
      <c r="B277" s="33"/>
      <c r="C277" s="26"/>
      <c r="E277" s="26"/>
      <c r="L277" s="26"/>
    </row>
    <row r="278" customFormat="false" ht="12.75" hidden="false" customHeight="true" outlineLevel="0" collapsed="false">
      <c r="B278" s="33"/>
      <c r="C278" s="26"/>
      <c r="E278" s="26"/>
      <c r="L278" s="26"/>
    </row>
    <row r="279" customFormat="false" ht="12.75" hidden="false" customHeight="true" outlineLevel="0" collapsed="false">
      <c r="B279" s="33"/>
      <c r="C279" s="26"/>
      <c r="E279" s="26"/>
      <c r="L279" s="26"/>
    </row>
    <row r="280" customFormat="false" ht="12.75" hidden="false" customHeight="true" outlineLevel="0" collapsed="false">
      <c r="B280" s="33"/>
      <c r="C280" s="26"/>
      <c r="E280" s="26"/>
      <c r="L280" s="26"/>
    </row>
    <row r="281" customFormat="false" ht="12.75" hidden="false" customHeight="true" outlineLevel="0" collapsed="false">
      <c r="B281" s="33"/>
      <c r="C281" s="26"/>
      <c r="E281" s="26"/>
      <c r="L281" s="26"/>
    </row>
    <row r="282" customFormat="false" ht="12.75" hidden="false" customHeight="true" outlineLevel="0" collapsed="false">
      <c r="B282" s="33"/>
      <c r="C282" s="26"/>
      <c r="E282" s="26"/>
      <c r="L282" s="26"/>
    </row>
    <row r="283" customFormat="false" ht="12.75" hidden="false" customHeight="true" outlineLevel="0" collapsed="false">
      <c r="B283" s="33"/>
      <c r="C283" s="26"/>
      <c r="E283" s="26"/>
      <c r="L283" s="26"/>
    </row>
    <row r="284" customFormat="false" ht="12.75" hidden="false" customHeight="true" outlineLevel="0" collapsed="false">
      <c r="B284" s="33"/>
      <c r="C284" s="26"/>
      <c r="E284" s="26"/>
      <c r="L284" s="26"/>
    </row>
    <row r="285" customFormat="false" ht="12.75" hidden="false" customHeight="true" outlineLevel="0" collapsed="false">
      <c r="B285" s="33"/>
      <c r="C285" s="26"/>
      <c r="E285" s="26"/>
      <c r="L285" s="26"/>
    </row>
    <row r="286" customFormat="false" ht="12.75" hidden="false" customHeight="true" outlineLevel="0" collapsed="false">
      <c r="B286" s="33"/>
      <c r="C286" s="26"/>
      <c r="E286" s="26"/>
      <c r="L286" s="26"/>
    </row>
    <row r="287" customFormat="false" ht="12.75" hidden="false" customHeight="true" outlineLevel="0" collapsed="false">
      <c r="B287" s="33"/>
      <c r="C287" s="26"/>
      <c r="E287" s="26"/>
      <c r="L287" s="26"/>
    </row>
    <row r="288" customFormat="false" ht="12.75" hidden="false" customHeight="true" outlineLevel="0" collapsed="false">
      <c r="B288" s="33"/>
      <c r="C288" s="26"/>
      <c r="E288" s="26"/>
      <c r="L288" s="26"/>
    </row>
    <row r="289" customFormat="false" ht="12.75" hidden="false" customHeight="true" outlineLevel="0" collapsed="false">
      <c r="B289" s="33"/>
      <c r="C289" s="26"/>
      <c r="E289" s="26"/>
      <c r="L289" s="26"/>
    </row>
    <row r="290" customFormat="false" ht="12.75" hidden="false" customHeight="true" outlineLevel="0" collapsed="false">
      <c r="B290" s="33"/>
      <c r="C290" s="26"/>
      <c r="E290" s="26"/>
      <c r="L290" s="26"/>
    </row>
    <row r="291" customFormat="false" ht="12.75" hidden="false" customHeight="true" outlineLevel="0" collapsed="false">
      <c r="B291" s="33"/>
      <c r="C291" s="26"/>
      <c r="E291" s="26"/>
      <c r="L291" s="26"/>
    </row>
    <row r="292" customFormat="false" ht="12.75" hidden="false" customHeight="true" outlineLevel="0" collapsed="false">
      <c r="B292" s="33"/>
      <c r="C292" s="26"/>
      <c r="E292" s="26"/>
      <c r="L292" s="26"/>
    </row>
    <row r="293" customFormat="false" ht="12.75" hidden="false" customHeight="true" outlineLevel="0" collapsed="false">
      <c r="B293" s="33"/>
      <c r="C293" s="26"/>
      <c r="E293" s="26"/>
      <c r="L293" s="26"/>
    </row>
    <row r="294" customFormat="false" ht="12.75" hidden="false" customHeight="true" outlineLevel="0" collapsed="false">
      <c r="B294" s="33"/>
      <c r="C294" s="26"/>
      <c r="E294" s="26"/>
      <c r="L294" s="26"/>
    </row>
    <row r="295" customFormat="false" ht="12.75" hidden="false" customHeight="true" outlineLevel="0" collapsed="false">
      <c r="B295" s="33"/>
      <c r="C295" s="26"/>
      <c r="E295" s="26"/>
      <c r="L295" s="26"/>
    </row>
    <row r="296" customFormat="false" ht="12.75" hidden="false" customHeight="true" outlineLevel="0" collapsed="false">
      <c r="B296" s="33"/>
      <c r="C296" s="26"/>
      <c r="E296" s="26"/>
      <c r="L296" s="26"/>
    </row>
    <row r="297" customFormat="false" ht="12.75" hidden="false" customHeight="true" outlineLevel="0" collapsed="false">
      <c r="B297" s="33"/>
      <c r="C297" s="26"/>
      <c r="E297" s="26"/>
      <c r="L297" s="26"/>
    </row>
    <row r="298" customFormat="false" ht="12.75" hidden="false" customHeight="true" outlineLevel="0" collapsed="false">
      <c r="B298" s="33"/>
      <c r="C298" s="26"/>
      <c r="E298" s="26"/>
      <c r="L298" s="26"/>
    </row>
    <row r="299" customFormat="false" ht="12.75" hidden="false" customHeight="true" outlineLevel="0" collapsed="false">
      <c r="B299" s="33"/>
      <c r="C299" s="26"/>
      <c r="E299" s="26"/>
      <c r="L299" s="26"/>
    </row>
    <row r="300" customFormat="false" ht="12.75" hidden="false" customHeight="true" outlineLevel="0" collapsed="false">
      <c r="B300" s="33"/>
      <c r="C300" s="26"/>
      <c r="E300" s="26"/>
      <c r="L300" s="26"/>
    </row>
    <row r="301" customFormat="false" ht="12.75" hidden="false" customHeight="true" outlineLevel="0" collapsed="false">
      <c r="B301" s="33"/>
      <c r="C301" s="26"/>
      <c r="E301" s="26"/>
      <c r="L301" s="26"/>
    </row>
    <row r="302" customFormat="false" ht="12.75" hidden="false" customHeight="true" outlineLevel="0" collapsed="false">
      <c r="B302" s="33"/>
      <c r="C302" s="26"/>
      <c r="E302" s="26"/>
      <c r="L302" s="26"/>
    </row>
    <row r="303" customFormat="false" ht="12.75" hidden="false" customHeight="true" outlineLevel="0" collapsed="false">
      <c r="B303" s="33"/>
      <c r="C303" s="26"/>
      <c r="E303" s="26"/>
      <c r="L303" s="26"/>
    </row>
    <row r="304" customFormat="false" ht="12.75" hidden="false" customHeight="true" outlineLevel="0" collapsed="false">
      <c r="B304" s="33"/>
      <c r="C304" s="26"/>
      <c r="E304" s="26"/>
      <c r="L304" s="26"/>
    </row>
    <row r="305" customFormat="false" ht="12.75" hidden="false" customHeight="true" outlineLevel="0" collapsed="false">
      <c r="B305" s="33"/>
      <c r="C305" s="26"/>
      <c r="E305" s="26"/>
      <c r="L305" s="26"/>
    </row>
    <row r="306" customFormat="false" ht="12.75" hidden="false" customHeight="true" outlineLevel="0" collapsed="false">
      <c r="B306" s="33"/>
      <c r="C306" s="26"/>
      <c r="E306" s="26"/>
      <c r="L306" s="26"/>
    </row>
    <row r="307" customFormat="false" ht="12.75" hidden="false" customHeight="true" outlineLevel="0" collapsed="false">
      <c r="B307" s="33"/>
      <c r="C307" s="26"/>
      <c r="E307" s="26"/>
      <c r="L307" s="26"/>
    </row>
    <row r="308" customFormat="false" ht="12.75" hidden="false" customHeight="true" outlineLevel="0" collapsed="false">
      <c r="B308" s="33"/>
      <c r="C308" s="26"/>
      <c r="E308" s="26"/>
      <c r="L308" s="26"/>
    </row>
    <row r="309" customFormat="false" ht="12.75" hidden="false" customHeight="true" outlineLevel="0" collapsed="false">
      <c r="B309" s="33"/>
      <c r="C309" s="26"/>
      <c r="E309" s="26"/>
      <c r="L309" s="26"/>
    </row>
    <row r="310" customFormat="false" ht="12.75" hidden="false" customHeight="true" outlineLevel="0" collapsed="false">
      <c r="B310" s="33"/>
      <c r="C310" s="26"/>
      <c r="E310" s="26"/>
      <c r="L310" s="26"/>
    </row>
    <row r="311" customFormat="false" ht="12.75" hidden="false" customHeight="true" outlineLevel="0" collapsed="false">
      <c r="B311" s="33"/>
      <c r="C311" s="26"/>
      <c r="E311" s="26"/>
      <c r="L311" s="26"/>
    </row>
    <row r="312" customFormat="false" ht="12.75" hidden="false" customHeight="true" outlineLevel="0" collapsed="false">
      <c r="B312" s="33"/>
      <c r="C312" s="26"/>
      <c r="E312" s="26"/>
      <c r="L312" s="26"/>
    </row>
    <row r="313" customFormat="false" ht="12.75" hidden="false" customHeight="true" outlineLevel="0" collapsed="false">
      <c r="B313" s="33"/>
      <c r="C313" s="26"/>
      <c r="E313" s="26"/>
      <c r="L313" s="26"/>
    </row>
    <row r="314" customFormat="false" ht="12.75" hidden="false" customHeight="true" outlineLevel="0" collapsed="false">
      <c r="B314" s="33"/>
      <c r="C314" s="26"/>
      <c r="E314" s="26"/>
      <c r="L314" s="26"/>
    </row>
    <row r="315" customFormat="false" ht="12.75" hidden="false" customHeight="true" outlineLevel="0" collapsed="false">
      <c r="B315" s="33"/>
      <c r="C315" s="26"/>
      <c r="E315" s="26"/>
      <c r="L315" s="26"/>
    </row>
    <row r="316" customFormat="false" ht="12.75" hidden="false" customHeight="true" outlineLevel="0" collapsed="false">
      <c r="B316" s="33"/>
      <c r="C316" s="26"/>
      <c r="E316" s="26"/>
      <c r="L316" s="26"/>
    </row>
    <row r="317" customFormat="false" ht="12.75" hidden="false" customHeight="true" outlineLevel="0" collapsed="false">
      <c r="B317" s="33"/>
      <c r="C317" s="26"/>
      <c r="E317" s="26"/>
      <c r="L317" s="26"/>
    </row>
    <row r="318" customFormat="false" ht="12.75" hidden="false" customHeight="true" outlineLevel="0" collapsed="false">
      <c r="B318" s="33"/>
      <c r="C318" s="26"/>
      <c r="E318" s="26"/>
      <c r="L318" s="26"/>
    </row>
    <row r="319" customFormat="false" ht="12.75" hidden="false" customHeight="true" outlineLevel="0" collapsed="false">
      <c r="B319" s="33"/>
      <c r="C319" s="26"/>
      <c r="E319" s="26"/>
      <c r="L319" s="26"/>
    </row>
    <row r="320" customFormat="false" ht="12.75" hidden="false" customHeight="true" outlineLevel="0" collapsed="false">
      <c r="B320" s="33"/>
      <c r="C320" s="26"/>
      <c r="E320" s="26"/>
      <c r="L320" s="26"/>
    </row>
    <row r="321" customFormat="false" ht="12.75" hidden="false" customHeight="true" outlineLevel="0" collapsed="false">
      <c r="B321" s="33"/>
      <c r="C321" s="26"/>
      <c r="E321" s="26"/>
      <c r="L321" s="26"/>
    </row>
    <row r="322" customFormat="false" ht="12.75" hidden="false" customHeight="true" outlineLevel="0" collapsed="false">
      <c r="B322" s="33"/>
      <c r="C322" s="26"/>
      <c r="E322" s="26"/>
      <c r="L322" s="26"/>
    </row>
    <row r="323" customFormat="false" ht="12.75" hidden="false" customHeight="true" outlineLevel="0" collapsed="false">
      <c r="B323" s="33"/>
      <c r="C323" s="26"/>
      <c r="E323" s="26"/>
      <c r="L323" s="26"/>
    </row>
    <row r="324" customFormat="false" ht="12.75" hidden="false" customHeight="true" outlineLevel="0" collapsed="false">
      <c r="B324" s="33"/>
      <c r="C324" s="26"/>
      <c r="E324" s="26"/>
      <c r="L324" s="26"/>
    </row>
    <row r="325" customFormat="false" ht="12.75" hidden="false" customHeight="true" outlineLevel="0" collapsed="false">
      <c r="B325" s="33"/>
      <c r="C325" s="26"/>
      <c r="E325" s="26"/>
      <c r="L325" s="26"/>
    </row>
    <row r="326" customFormat="false" ht="12.75" hidden="false" customHeight="true" outlineLevel="0" collapsed="false">
      <c r="B326" s="33"/>
      <c r="C326" s="26"/>
      <c r="E326" s="26"/>
      <c r="L326" s="26"/>
    </row>
    <row r="327" customFormat="false" ht="12.75" hidden="false" customHeight="true" outlineLevel="0" collapsed="false">
      <c r="B327" s="33"/>
      <c r="C327" s="26"/>
      <c r="E327" s="26"/>
      <c r="L327" s="26"/>
    </row>
    <row r="328" customFormat="false" ht="12.75" hidden="false" customHeight="true" outlineLevel="0" collapsed="false">
      <c r="B328" s="33"/>
      <c r="C328" s="26"/>
      <c r="E328" s="26"/>
      <c r="L328" s="26"/>
    </row>
    <row r="329" customFormat="false" ht="12.75" hidden="false" customHeight="true" outlineLevel="0" collapsed="false">
      <c r="B329" s="33"/>
      <c r="C329" s="26"/>
      <c r="E329" s="26"/>
      <c r="L329" s="26"/>
    </row>
    <row r="330" customFormat="false" ht="12.75" hidden="false" customHeight="true" outlineLevel="0" collapsed="false">
      <c r="B330" s="33"/>
      <c r="C330" s="26"/>
      <c r="E330" s="26"/>
      <c r="L330" s="26"/>
    </row>
    <row r="331" customFormat="false" ht="12.75" hidden="false" customHeight="true" outlineLevel="0" collapsed="false">
      <c r="B331" s="33"/>
      <c r="C331" s="26"/>
      <c r="E331" s="26"/>
      <c r="L331" s="26"/>
    </row>
    <row r="332" customFormat="false" ht="12.75" hidden="false" customHeight="true" outlineLevel="0" collapsed="false">
      <c r="B332" s="33"/>
      <c r="C332" s="26"/>
      <c r="E332" s="26"/>
      <c r="L332" s="26"/>
    </row>
    <row r="333" customFormat="false" ht="12.75" hidden="false" customHeight="true" outlineLevel="0" collapsed="false">
      <c r="B333" s="33"/>
      <c r="C333" s="26"/>
      <c r="E333" s="26"/>
      <c r="L333" s="26"/>
    </row>
    <row r="334" customFormat="false" ht="12.75" hidden="false" customHeight="true" outlineLevel="0" collapsed="false">
      <c r="B334" s="33"/>
      <c r="C334" s="26"/>
      <c r="E334" s="26"/>
      <c r="L334" s="26"/>
    </row>
    <row r="335" customFormat="false" ht="12.75" hidden="false" customHeight="true" outlineLevel="0" collapsed="false">
      <c r="B335" s="33"/>
      <c r="C335" s="26"/>
      <c r="E335" s="26"/>
      <c r="L335" s="26"/>
    </row>
    <row r="336" customFormat="false" ht="12.75" hidden="false" customHeight="true" outlineLevel="0" collapsed="false">
      <c r="B336" s="33"/>
      <c r="C336" s="26"/>
      <c r="E336" s="26"/>
      <c r="L336" s="26"/>
    </row>
    <row r="337" customFormat="false" ht="12.75" hidden="false" customHeight="true" outlineLevel="0" collapsed="false">
      <c r="B337" s="33"/>
      <c r="C337" s="26"/>
      <c r="E337" s="26"/>
      <c r="L337" s="26"/>
    </row>
    <row r="338" customFormat="false" ht="12.75" hidden="false" customHeight="true" outlineLevel="0" collapsed="false">
      <c r="B338" s="33"/>
      <c r="C338" s="26"/>
      <c r="E338" s="26"/>
      <c r="L338" s="26"/>
    </row>
    <row r="339" customFormat="false" ht="12.75" hidden="false" customHeight="true" outlineLevel="0" collapsed="false">
      <c r="B339" s="33"/>
      <c r="C339" s="26"/>
      <c r="E339" s="26"/>
      <c r="L339" s="26"/>
    </row>
    <row r="340" customFormat="false" ht="12.75" hidden="false" customHeight="true" outlineLevel="0" collapsed="false">
      <c r="B340" s="33"/>
      <c r="C340" s="26"/>
      <c r="E340" s="26"/>
      <c r="L340" s="26"/>
    </row>
    <row r="341" customFormat="false" ht="12.75" hidden="false" customHeight="true" outlineLevel="0" collapsed="false">
      <c r="B341" s="33"/>
      <c r="C341" s="26"/>
      <c r="E341" s="26"/>
      <c r="L341" s="26"/>
    </row>
    <row r="342" customFormat="false" ht="12.75" hidden="false" customHeight="true" outlineLevel="0" collapsed="false">
      <c r="B342" s="33"/>
      <c r="C342" s="26"/>
      <c r="E342" s="26"/>
      <c r="L342" s="26"/>
    </row>
    <row r="343" customFormat="false" ht="12.75" hidden="false" customHeight="true" outlineLevel="0" collapsed="false">
      <c r="B343" s="33"/>
      <c r="C343" s="26"/>
      <c r="E343" s="26"/>
      <c r="L343" s="26"/>
    </row>
    <row r="344" customFormat="false" ht="12.75" hidden="false" customHeight="true" outlineLevel="0" collapsed="false">
      <c r="B344" s="33"/>
      <c r="C344" s="26"/>
      <c r="E344" s="26"/>
      <c r="L344" s="26"/>
    </row>
    <row r="345" customFormat="false" ht="12.75" hidden="false" customHeight="true" outlineLevel="0" collapsed="false">
      <c r="B345" s="33"/>
      <c r="C345" s="26"/>
      <c r="E345" s="26"/>
      <c r="L345" s="26"/>
    </row>
    <row r="346" customFormat="false" ht="12.75" hidden="false" customHeight="true" outlineLevel="0" collapsed="false">
      <c r="B346" s="33"/>
      <c r="C346" s="26"/>
      <c r="E346" s="26"/>
      <c r="L346" s="26"/>
    </row>
    <row r="347" customFormat="false" ht="12.75" hidden="false" customHeight="true" outlineLevel="0" collapsed="false">
      <c r="B347" s="33"/>
      <c r="C347" s="26"/>
      <c r="E347" s="26"/>
      <c r="L347" s="26"/>
    </row>
    <row r="348" customFormat="false" ht="12.75" hidden="false" customHeight="true" outlineLevel="0" collapsed="false">
      <c r="B348" s="33"/>
      <c r="C348" s="26"/>
      <c r="E348" s="26"/>
      <c r="L348" s="26"/>
    </row>
    <row r="349" customFormat="false" ht="12.75" hidden="false" customHeight="true" outlineLevel="0" collapsed="false">
      <c r="B349" s="33"/>
      <c r="C349" s="26"/>
      <c r="E349" s="26"/>
      <c r="L349" s="26"/>
    </row>
    <row r="350" customFormat="false" ht="12.75" hidden="false" customHeight="true" outlineLevel="0" collapsed="false">
      <c r="B350" s="33"/>
      <c r="C350" s="26"/>
      <c r="E350" s="26"/>
      <c r="L350" s="26"/>
    </row>
    <row r="351" customFormat="false" ht="12.75" hidden="false" customHeight="true" outlineLevel="0" collapsed="false">
      <c r="B351" s="33"/>
      <c r="C351" s="26"/>
      <c r="E351" s="26"/>
      <c r="L351" s="26"/>
    </row>
    <row r="352" customFormat="false" ht="12.75" hidden="false" customHeight="true" outlineLevel="0" collapsed="false">
      <c r="B352" s="33"/>
      <c r="C352" s="26"/>
      <c r="E352" s="26"/>
      <c r="L352" s="26"/>
    </row>
    <row r="353" customFormat="false" ht="12.75" hidden="false" customHeight="true" outlineLevel="0" collapsed="false">
      <c r="B353" s="33"/>
      <c r="C353" s="26"/>
      <c r="E353" s="26"/>
      <c r="L353" s="26"/>
    </row>
    <row r="354" customFormat="false" ht="12.75" hidden="false" customHeight="true" outlineLevel="0" collapsed="false">
      <c r="B354" s="33"/>
      <c r="C354" s="26"/>
      <c r="E354" s="26"/>
      <c r="L354" s="26"/>
    </row>
    <row r="355" customFormat="false" ht="12.75" hidden="false" customHeight="true" outlineLevel="0" collapsed="false">
      <c r="B355" s="33"/>
      <c r="C355" s="26"/>
      <c r="E355" s="26"/>
      <c r="L355" s="26"/>
    </row>
    <row r="356" customFormat="false" ht="12.75" hidden="false" customHeight="true" outlineLevel="0" collapsed="false">
      <c r="B356" s="33"/>
      <c r="C356" s="26"/>
      <c r="E356" s="26"/>
      <c r="L356" s="26"/>
    </row>
    <row r="357" customFormat="false" ht="12.75" hidden="false" customHeight="true" outlineLevel="0" collapsed="false">
      <c r="B357" s="33"/>
      <c r="C357" s="26"/>
      <c r="E357" s="26"/>
      <c r="L357" s="26"/>
    </row>
    <row r="358" customFormat="false" ht="12.75" hidden="false" customHeight="true" outlineLevel="0" collapsed="false">
      <c r="B358" s="33"/>
      <c r="C358" s="26"/>
      <c r="E358" s="26"/>
      <c r="L358" s="26"/>
    </row>
    <row r="359" customFormat="false" ht="12.75" hidden="false" customHeight="true" outlineLevel="0" collapsed="false">
      <c r="B359" s="33"/>
      <c r="C359" s="26"/>
      <c r="E359" s="26"/>
      <c r="L359" s="26"/>
    </row>
    <row r="360" customFormat="false" ht="12.75" hidden="false" customHeight="true" outlineLevel="0" collapsed="false">
      <c r="B360" s="33"/>
      <c r="C360" s="26"/>
      <c r="E360" s="26"/>
      <c r="L360" s="26"/>
    </row>
    <row r="361" customFormat="false" ht="12.75" hidden="false" customHeight="true" outlineLevel="0" collapsed="false">
      <c r="B361" s="33"/>
      <c r="C361" s="26"/>
      <c r="E361" s="26"/>
      <c r="L361" s="26"/>
    </row>
    <row r="362" customFormat="false" ht="12.75" hidden="false" customHeight="true" outlineLevel="0" collapsed="false">
      <c r="B362" s="33"/>
      <c r="C362" s="26"/>
      <c r="E362" s="26"/>
      <c r="L362" s="26"/>
    </row>
    <row r="363" customFormat="false" ht="12.75" hidden="false" customHeight="true" outlineLevel="0" collapsed="false">
      <c r="B363" s="33"/>
      <c r="C363" s="26"/>
      <c r="E363" s="26"/>
      <c r="L363" s="26"/>
    </row>
    <row r="364" customFormat="false" ht="12.75" hidden="false" customHeight="true" outlineLevel="0" collapsed="false">
      <c r="B364" s="33"/>
      <c r="C364" s="26"/>
      <c r="E364" s="26"/>
      <c r="L364" s="26"/>
    </row>
    <row r="365" customFormat="false" ht="12.75" hidden="false" customHeight="true" outlineLevel="0" collapsed="false">
      <c r="B365" s="33"/>
      <c r="C365" s="26"/>
      <c r="E365" s="26"/>
      <c r="L365" s="26"/>
    </row>
    <row r="366" customFormat="false" ht="12.75" hidden="false" customHeight="true" outlineLevel="0" collapsed="false">
      <c r="B366" s="33"/>
      <c r="C366" s="26"/>
      <c r="E366" s="26"/>
      <c r="L366" s="26"/>
    </row>
    <row r="367" customFormat="false" ht="12.75" hidden="false" customHeight="true" outlineLevel="0" collapsed="false">
      <c r="B367" s="33"/>
      <c r="C367" s="26"/>
      <c r="E367" s="26"/>
      <c r="L367" s="26"/>
    </row>
    <row r="368" customFormat="false" ht="12.75" hidden="false" customHeight="true" outlineLevel="0" collapsed="false">
      <c r="B368" s="33"/>
      <c r="C368" s="26"/>
      <c r="E368" s="26"/>
      <c r="L368" s="26"/>
    </row>
    <row r="369" customFormat="false" ht="12.75" hidden="false" customHeight="true" outlineLevel="0" collapsed="false">
      <c r="B369" s="33"/>
      <c r="C369" s="26"/>
      <c r="E369" s="26"/>
      <c r="L369" s="26"/>
    </row>
    <row r="370" customFormat="false" ht="12.75" hidden="false" customHeight="true" outlineLevel="0" collapsed="false">
      <c r="B370" s="33"/>
      <c r="C370" s="26"/>
      <c r="E370" s="26"/>
      <c r="L370" s="26"/>
    </row>
    <row r="371" customFormat="false" ht="12.75" hidden="false" customHeight="true" outlineLevel="0" collapsed="false">
      <c r="B371" s="33"/>
      <c r="C371" s="26"/>
      <c r="E371" s="26"/>
      <c r="L371" s="26"/>
    </row>
    <row r="372" customFormat="false" ht="12.75" hidden="false" customHeight="true" outlineLevel="0" collapsed="false">
      <c r="B372" s="33"/>
      <c r="C372" s="26"/>
      <c r="E372" s="26"/>
      <c r="L372" s="26"/>
    </row>
    <row r="373" customFormat="false" ht="12.75" hidden="false" customHeight="true" outlineLevel="0" collapsed="false">
      <c r="B373" s="33"/>
      <c r="C373" s="26"/>
      <c r="E373" s="26"/>
      <c r="L373" s="26"/>
    </row>
    <row r="374" customFormat="false" ht="12.75" hidden="false" customHeight="true" outlineLevel="0" collapsed="false">
      <c r="B374" s="33"/>
      <c r="C374" s="26"/>
      <c r="E374" s="26"/>
      <c r="L374" s="26"/>
    </row>
    <row r="375" customFormat="false" ht="12.75" hidden="false" customHeight="true" outlineLevel="0" collapsed="false">
      <c r="B375" s="33"/>
      <c r="C375" s="26"/>
      <c r="E375" s="26"/>
      <c r="L375" s="26"/>
    </row>
    <row r="376" customFormat="false" ht="12.75" hidden="false" customHeight="true" outlineLevel="0" collapsed="false">
      <c r="B376" s="33"/>
      <c r="C376" s="26"/>
      <c r="E376" s="26"/>
      <c r="L376" s="26"/>
    </row>
    <row r="377" customFormat="false" ht="12.75" hidden="false" customHeight="true" outlineLevel="0" collapsed="false">
      <c r="B377" s="33"/>
      <c r="C377" s="26"/>
      <c r="E377" s="26"/>
      <c r="L377" s="26"/>
    </row>
    <row r="378" customFormat="false" ht="12.75" hidden="false" customHeight="true" outlineLevel="0" collapsed="false">
      <c r="B378" s="33"/>
      <c r="C378" s="26"/>
      <c r="E378" s="26"/>
      <c r="L378" s="26"/>
    </row>
    <row r="379" customFormat="false" ht="12.75" hidden="false" customHeight="true" outlineLevel="0" collapsed="false">
      <c r="B379" s="33"/>
      <c r="C379" s="26"/>
      <c r="E379" s="26"/>
      <c r="L379" s="26"/>
    </row>
    <row r="380" customFormat="false" ht="12.75" hidden="false" customHeight="true" outlineLevel="0" collapsed="false">
      <c r="B380" s="33"/>
      <c r="C380" s="26"/>
      <c r="E380" s="26"/>
      <c r="L380" s="26"/>
    </row>
    <row r="381" customFormat="false" ht="12.75" hidden="false" customHeight="true" outlineLevel="0" collapsed="false">
      <c r="B381" s="33"/>
      <c r="C381" s="26"/>
      <c r="E381" s="26"/>
      <c r="L381" s="26"/>
    </row>
    <row r="382" customFormat="false" ht="12.75" hidden="false" customHeight="true" outlineLevel="0" collapsed="false">
      <c r="B382" s="33"/>
      <c r="C382" s="26"/>
      <c r="E382" s="26"/>
      <c r="L382" s="26"/>
    </row>
    <row r="383" customFormat="false" ht="12.75" hidden="false" customHeight="true" outlineLevel="0" collapsed="false">
      <c r="B383" s="33"/>
      <c r="C383" s="26"/>
      <c r="E383" s="26"/>
      <c r="L383" s="26"/>
    </row>
    <row r="384" customFormat="false" ht="12.75" hidden="false" customHeight="true" outlineLevel="0" collapsed="false">
      <c r="B384" s="33"/>
      <c r="C384" s="26"/>
      <c r="E384" s="26"/>
      <c r="L384" s="26"/>
    </row>
    <row r="385" customFormat="false" ht="12.75" hidden="false" customHeight="true" outlineLevel="0" collapsed="false">
      <c r="B385" s="33"/>
      <c r="C385" s="26"/>
      <c r="E385" s="26"/>
      <c r="L385" s="26"/>
    </row>
    <row r="386" customFormat="false" ht="12.75" hidden="false" customHeight="true" outlineLevel="0" collapsed="false">
      <c r="B386" s="33"/>
      <c r="C386" s="26"/>
      <c r="E386" s="26"/>
      <c r="L386" s="26"/>
    </row>
    <row r="387" customFormat="false" ht="12.75" hidden="false" customHeight="true" outlineLevel="0" collapsed="false">
      <c r="B387" s="33"/>
      <c r="C387" s="26"/>
      <c r="E387" s="26"/>
      <c r="L387" s="26"/>
    </row>
    <row r="388" customFormat="false" ht="12.75" hidden="false" customHeight="true" outlineLevel="0" collapsed="false">
      <c r="B388" s="33"/>
      <c r="C388" s="26"/>
      <c r="E388" s="26"/>
      <c r="L388" s="26"/>
    </row>
    <row r="389" customFormat="false" ht="12.75" hidden="false" customHeight="true" outlineLevel="0" collapsed="false">
      <c r="B389" s="33"/>
      <c r="C389" s="26"/>
      <c r="E389" s="26"/>
      <c r="L389" s="26"/>
    </row>
    <row r="390" customFormat="false" ht="12.75" hidden="false" customHeight="true" outlineLevel="0" collapsed="false">
      <c r="B390" s="33"/>
      <c r="C390" s="26"/>
      <c r="E390" s="26"/>
      <c r="L390" s="26"/>
    </row>
    <row r="391" customFormat="false" ht="12.75" hidden="false" customHeight="true" outlineLevel="0" collapsed="false">
      <c r="B391" s="33"/>
      <c r="C391" s="26"/>
      <c r="E391" s="26"/>
      <c r="L391" s="26"/>
    </row>
    <row r="392" customFormat="false" ht="12.75" hidden="false" customHeight="true" outlineLevel="0" collapsed="false">
      <c r="B392" s="33"/>
      <c r="C392" s="26"/>
      <c r="E392" s="26"/>
      <c r="L392" s="26"/>
    </row>
    <row r="393" customFormat="false" ht="12.75" hidden="false" customHeight="true" outlineLevel="0" collapsed="false">
      <c r="B393" s="33"/>
      <c r="C393" s="26"/>
      <c r="E393" s="26"/>
      <c r="L393" s="26"/>
    </row>
    <row r="394" customFormat="false" ht="12.75" hidden="false" customHeight="true" outlineLevel="0" collapsed="false">
      <c r="B394" s="33"/>
      <c r="C394" s="26"/>
      <c r="E394" s="26"/>
      <c r="L394" s="26"/>
    </row>
    <row r="395" customFormat="false" ht="12.75" hidden="false" customHeight="true" outlineLevel="0" collapsed="false">
      <c r="B395" s="33"/>
      <c r="C395" s="26"/>
      <c r="E395" s="26"/>
      <c r="L395" s="26"/>
    </row>
    <row r="396" customFormat="false" ht="12.75" hidden="false" customHeight="true" outlineLevel="0" collapsed="false">
      <c r="B396" s="33"/>
      <c r="C396" s="26"/>
      <c r="E396" s="26"/>
      <c r="L396" s="26"/>
    </row>
    <row r="397" customFormat="false" ht="12.75" hidden="false" customHeight="true" outlineLevel="0" collapsed="false">
      <c r="B397" s="33"/>
      <c r="C397" s="26"/>
      <c r="E397" s="26"/>
      <c r="L397" s="26"/>
    </row>
    <row r="398" customFormat="false" ht="12.75" hidden="false" customHeight="true" outlineLevel="0" collapsed="false">
      <c r="B398" s="33"/>
      <c r="C398" s="26"/>
      <c r="E398" s="26"/>
      <c r="L398" s="26"/>
    </row>
    <row r="399" customFormat="false" ht="12.75" hidden="false" customHeight="true" outlineLevel="0" collapsed="false">
      <c r="B399" s="33"/>
      <c r="C399" s="26"/>
      <c r="E399" s="26"/>
      <c r="L399" s="26"/>
    </row>
    <row r="400" customFormat="false" ht="12.75" hidden="false" customHeight="true" outlineLevel="0" collapsed="false">
      <c r="B400" s="33"/>
      <c r="C400" s="26"/>
      <c r="E400" s="26"/>
      <c r="L400" s="26"/>
    </row>
    <row r="401" customFormat="false" ht="12.75" hidden="false" customHeight="true" outlineLevel="0" collapsed="false">
      <c r="B401" s="33"/>
      <c r="C401" s="26"/>
      <c r="E401" s="26"/>
      <c r="L401" s="26"/>
    </row>
    <row r="402" customFormat="false" ht="12.75" hidden="false" customHeight="true" outlineLevel="0" collapsed="false">
      <c r="B402" s="33"/>
      <c r="C402" s="26"/>
      <c r="E402" s="26"/>
      <c r="L402" s="26"/>
    </row>
    <row r="403" customFormat="false" ht="12.75" hidden="false" customHeight="true" outlineLevel="0" collapsed="false">
      <c r="B403" s="33"/>
      <c r="C403" s="26"/>
      <c r="E403" s="26"/>
      <c r="L403" s="26"/>
    </row>
    <row r="404" customFormat="false" ht="12.75" hidden="false" customHeight="true" outlineLevel="0" collapsed="false">
      <c r="B404" s="33"/>
      <c r="C404" s="26"/>
      <c r="E404" s="26"/>
      <c r="L404" s="26"/>
    </row>
    <row r="405" customFormat="false" ht="12.75" hidden="false" customHeight="true" outlineLevel="0" collapsed="false">
      <c r="B405" s="33"/>
      <c r="C405" s="26"/>
      <c r="E405" s="26"/>
      <c r="L405" s="26"/>
    </row>
    <row r="406" customFormat="false" ht="12.75" hidden="false" customHeight="true" outlineLevel="0" collapsed="false">
      <c r="B406" s="33"/>
      <c r="C406" s="26"/>
      <c r="E406" s="26"/>
      <c r="L406" s="26"/>
    </row>
    <row r="407" customFormat="false" ht="12.75" hidden="false" customHeight="true" outlineLevel="0" collapsed="false">
      <c r="B407" s="33"/>
      <c r="C407" s="26"/>
      <c r="E407" s="26"/>
      <c r="L407" s="26"/>
    </row>
    <row r="408" customFormat="false" ht="12.75" hidden="false" customHeight="true" outlineLevel="0" collapsed="false">
      <c r="B408" s="33"/>
      <c r="C408" s="26"/>
      <c r="E408" s="26"/>
      <c r="L408" s="26"/>
    </row>
    <row r="409" customFormat="false" ht="12.75" hidden="false" customHeight="true" outlineLevel="0" collapsed="false">
      <c r="B409" s="33"/>
      <c r="C409" s="26"/>
      <c r="E409" s="26"/>
      <c r="L409" s="26"/>
    </row>
    <row r="410" customFormat="false" ht="12.75" hidden="false" customHeight="true" outlineLevel="0" collapsed="false">
      <c r="B410" s="33"/>
      <c r="C410" s="26"/>
      <c r="E410" s="26"/>
      <c r="L410" s="26"/>
    </row>
    <row r="411" customFormat="false" ht="12.75" hidden="false" customHeight="true" outlineLevel="0" collapsed="false">
      <c r="B411" s="33"/>
      <c r="C411" s="26"/>
      <c r="E411" s="26"/>
      <c r="L411" s="26"/>
    </row>
    <row r="412" customFormat="false" ht="12.75" hidden="false" customHeight="true" outlineLevel="0" collapsed="false">
      <c r="B412" s="33"/>
      <c r="C412" s="26"/>
      <c r="E412" s="26"/>
      <c r="L412" s="26"/>
    </row>
    <row r="413" customFormat="false" ht="12.75" hidden="false" customHeight="true" outlineLevel="0" collapsed="false">
      <c r="B413" s="33"/>
      <c r="C413" s="26"/>
      <c r="E413" s="26"/>
      <c r="L413" s="26"/>
    </row>
    <row r="414" customFormat="false" ht="12.75" hidden="false" customHeight="true" outlineLevel="0" collapsed="false">
      <c r="B414" s="33"/>
      <c r="C414" s="26"/>
      <c r="E414" s="26"/>
      <c r="L414" s="26"/>
    </row>
    <row r="415" customFormat="false" ht="12.75" hidden="false" customHeight="true" outlineLevel="0" collapsed="false">
      <c r="B415" s="33"/>
      <c r="C415" s="26"/>
      <c r="E415" s="26"/>
      <c r="L415" s="26"/>
    </row>
    <row r="416" customFormat="false" ht="12.75" hidden="false" customHeight="true" outlineLevel="0" collapsed="false">
      <c r="B416" s="33"/>
      <c r="C416" s="26"/>
      <c r="E416" s="26"/>
      <c r="L416" s="26"/>
    </row>
    <row r="417" customFormat="false" ht="12.75" hidden="false" customHeight="true" outlineLevel="0" collapsed="false">
      <c r="B417" s="33"/>
      <c r="C417" s="26"/>
      <c r="E417" s="26"/>
      <c r="L417" s="26"/>
    </row>
    <row r="418" customFormat="false" ht="12.75" hidden="false" customHeight="true" outlineLevel="0" collapsed="false">
      <c r="B418" s="33"/>
      <c r="C418" s="26"/>
      <c r="E418" s="26"/>
      <c r="L418" s="26"/>
    </row>
    <row r="419" customFormat="false" ht="12.75" hidden="false" customHeight="true" outlineLevel="0" collapsed="false">
      <c r="B419" s="33"/>
      <c r="C419" s="26"/>
      <c r="E419" s="26"/>
      <c r="L419" s="26"/>
    </row>
    <row r="420" customFormat="false" ht="12.75" hidden="false" customHeight="true" outlineLevel="0" collapsed="false">
      <c r="B420" s="33"/>
      <c r="C420" s="26"/>
      <c r="E420" s="26"/>
      <c r="L420" s="26"/>
    </row>
    <row r="421" customFormat="false" ht="12.75" hidden="false" customHeight="true" outlineLevel="0" collapsed="false">
      <c r="B421" s="33"/>
      <c r="C421" s="26"/>
      <c r="E421" s="26"/>
      <c r="L421" s="26"/>
    </row>
    <row r="422" customFormat="false" ht="12.75" hidden="false" customHeight="true" outlineLevel="0" collapsed="false">
      <c r="B422" s="33"/>
      <c r="C422" s="26"/>
      <c r="E422" s="26"/>
      <c r="L422" s="26"/>
    </row>
    <row r="423" customFormat="false" ht="12.75" hidden="false" customHeight="true" outlineLevel="0" collapsed="false">
      <c r="B423" s="33"/>
      <c r="C423" s="26"/>
      <c r="E423" s="26"/>
      <c r="L423" s="26"/>
    </row>
    <row r="424" customFormat="false" ht="12.75" hidden="false" customHeight="true" outlineLevel="0" collapsed="false">
      <c r="B424" s="33"/>
      <c r="C424" s="26"/>
      <c r="E424" s="26"/>
      <c r="L424" s="26"/>
    </row>
    <row r="425" customFormat="false" ht="12.75" hidden="false" customHeight="true" outlineLevel="0" collapsed="false">
      <c r="B425" s="33"/>
      <c r="C425" s="26"/>
      <c r="E425" s="26"/>
      <c r="L425" s="26"/>
    </row>
    <row r="426" customFormat="false" ht="12.75" hidden="false" customHeight="true" outlineLevel="0" collapsed="false">
      <c r="B426" s="33"/>
      <c r="C426" s="26"/>
      <c r="E426" s="26"/>
      <c r="L426" s="26"/>
    </row>
    <row r="427" customFormat="false" ht="12.75" hidden="false" customHeight="true" outlineLevel="0" collapsed="false">
      <c r="B427" s="33"/>
      <c r="C427" s="26"/>
      <c r="E427" s="26"/>
      <c r="L427" s="26"/>
    </row>
    <row r="428" customFormat="false" ht="12.75" hidden="false" customHeight="true" outlineLevel="0" collapsed="false">
      <c r="B428" s="33"/>
      <c r="C428" s="26"/>
      <c r="E428" s="26"/>
      <c r="L428" s="26"/>
    </row>
    <row r="429" customFormat="false" ht="12.75" hidden="false" customHeight="true" outlineLevel="0" collapsed="false">
      <c r="B429" s="33"/>
      <c r="C429" s="26"/>
      <c r="E429" s="26"/>
      <c r="L429" s="26"/>
    </row>
    <row r="430" customFormat="false" ht="12.75" hidden="false" customHeight="true" outlineLevel="0" collapsed="false">
      <c r="B430" s="33"/>
      <c r="C430" s="26"/>
      <c r="E430" s="26"/>
      <c r="L430" s="26"/>
    </row>
    <row r="431" customFormat="false" ht="12.75" hidden="false" customHeight="true" outlineLevel="0" collapsed="false">
      <c r="B431" s="33"/>
      <c r="C431" s="26"/>
      <c r="E431" s="26"/>
      <c r="L431" s="26"/>
    </row>
    <row r="432" customFormat="false" ht="12.75" hidden="false" customHeight="true" outlineLevel="0" collapsed="false">
      <c r="B432" s="33"/>
      <c r="C432" s="26"/>
      <c r="E432" s="26"/>
      <c r="L432" s="26"/>
    </row>
    <row r="433" customFormat="false" ht="12.75" hidden="false" customHeight="true" outlineLevel="0" collapsed="false">
      <c r="B433" s="33"/>
      <c r="C433" s="26"/>
      <c r="E433" s="26"/>
      <c r="L433" s="26"/>
    </row>
    <row r="434" customFormat="false" ht="12.75" hidden="false" customHeight="true" outlineLevel="0" collapsed="false">
      <c r="B434" s="33"/>
      <c r="C434" s="26"/>
      <c r="E434" s="26"/>
      <c r="L434" s="26"/>
    </row>
    <row r="435" customFormat="false" ht="12.75" hidden="false" customHeight="true" outlineLevel="0" collapsed="false">
      <c r="B435" s="33"/>
      <c r="C435" s="26"/>
      <c r="E435" s="26"/>
      <c r="L435" s="26"/>
    </row>
    <row r="436" customFormat="false" ht="12.75" hidden="false" customHeight="true" outlineLevel="0" collapsed="false">
      <c r="B436" s="33"/>
      <c r="C436" s="26"/>
      <c r="E436" s="26"/>
      <c r="L436" s="26"/>
    </row>
    <row r="437" customFormat="false" ht="12.75" hidden="false" customHeight="true" outlineLevel="0" collapsed="false">
      <c r="B437" s="33"/>
      <c r="C437" s="26"/>
      <c r="E437" s="26"/>
      <c r="L437" s="26"/>
    </row>
    <row r="438" customFormat="false" ht="12.75" hidden="false" customHeight="true" outlineLevel="0" collapsed="false">
      <c r="B438" s="33"/>
      <c r="C438" s="26"/>
      <c r="E438" s="26"/>
      <c r="L438" s="26"/>
    </row>
    <row r="439" customFormat="false" ht="12.75" hidden="false" customHeight="true" outlineLevel="0" collapsed="false">
      <c r="B439" s="33"/>
      <c r="C439" s="26"/>
      <c r="E439" s="26"/>
      <c r="L439" s="26"/>
    </row>
    <row r="440" customFormat="false" ht="12.75" hidden="false" customHeight="true" outlineLevel="0" collapsed="false">
      <c r="B440" s="33"/>
      <c r="C440" s="26"/>
      <c r="E440" s="26"/>
      <c r="L440" s="26"/>
    </row>
    <row r="441" customFormat="false" ht="12.75" hidden="false" customHeight="true" outlineLevel="0" collapsed="false">
      <c r="B441" s="33"/>
      <c r="C441" s="26"/>
      <c r="E441" s="26"/>
      <c r="L441" s="26"/>
    </row>
    <row r="442" customFormat="false" ht="12.75" hidden="false" customHeight="true" outlineLevel="0" collapsed="false">
      <c r="B442" s="33"/>
      <c r="C442" s="26"/>
      <c r="E442" s="26"/>
      <c r="L442" s="26"/>
    </row>
    <row r="443" customFormat="false" ht="12.75" hidden="false" customHeight="true" outlineLevel="0" collapsed="false">
      <c r="B443" s="33"/>
      <c r="C443" s="26"/>
      <c r="E443" s="26"/>
      <c r="L443" s="26"/>
    </row>
    <row r="444" customFormat="false" ht="12.75" hidden="false" customHeight="true" outlineLevel="0" collapsed="false">
      <c r="B444" s="33"/>
      <c r="C444" s="26"/>
      <c r="E444" s="26"/>
      <c r="L444" s="26"/>
    </row>
    <row r="445" customFormat="false" ht="12.75" hidden="false" customHeight="true" outlineLevel="0" collapsed="false">
      <c r="B445" s="33"/>
      <c r="C445" s="26"/>
      <c r="E445" s="26"/>
      <c r="L445" s="26"/>
    </row>
    <row r="446" customFormat="false" ht="12.75" hidden="false" customHeight="true" outlineLevel="0" collapsed="false">
      <c r="B446" s="33"/>
      <c r="C446" s="26"/>
      <c r="E446" s="26"/>
      <c r="L446" s="26"/>
    </row>
    <row r="447" customFormat="false" ht="12.75" hidden="false" customHeight="true" outlineLevel="0" collapsed="false">
      <c r="B447" s="33"/>
      <c r="C447" s="26"/>
      <c r="E447" s="26"/>
      <c r="L447" s="26"/>
    </row>
    <row r="448" customFormat="false" ht="12.75" hidden="false" customHeight="true" outlineLevel="0" collapsed="false">
      <c r="B448" s="33"/>
      <c r="C448" s="26"/>
      <c r="E448" s="26"/>
      <c r="L448" s="26"/>
    </row>
    <row r="449" customFormat="false" ht="12.75" hidden="false" customHeight="true" outlineLevel="0" collapsed="false">
      <c r="B449" s="33"/>
      <c r="C449" s="26"/>
      <c r="E449" s="26"/>
      <c r="L449" s="26"/>
    </row>
    <row r="450" customFormat="false" ht="12.75" hidden="false" customHeight="true" outlineLevel="0" collapsed="false">
      <c r="B450" s="33"/>
      <c r="C450" s="26"/>
      <c r="E450" s="26"/>
      <c r="L450" s="26"/>
    </row>
    <row r="451" customFormat="false" ht="12.75" hidden="false" customHeight="true" outlineLevel="0" collapsed="false">
      <c r="B451" s="33"/>
      <c r="C451" s="26"/>
      <c r="E451" s="26"/>
      <c r="L451" s="26"/>
    </row>
    <row r="452" customFormat="false" ht="12.75" hidden="false" customHeight="true" outlineLevel="0" collapsed="false">
      <c r="B452" s="33"/>
      <c r="C452" s="26"/>
      <c r="E452" s="26"/>
      <c r="L452" s="26"/>
    </row>
    <row r="453" customFormat="false" ht="12.75" hidden="false" customHeight="true" outlineLevel="0" collapsed="false">
      <c r="B453" s="33"/>
      <c r="C453" s="26"/>
      <c r="E453" s="26"/>
      <c r="L453" s="26"/>
    </row>
    <row r="454" customFormat="false" ht="12.75" hidden="false" customHeight="true" outlineLevel="0" collapsed="false">
      <c r="B454" s="33"/>
      <c r="C454" s="26"/>
      <c r="E454" s="26"/>
      <c r="L454" s="26"/>
    </row>
    <row r="455" customFormat="false" ht="12.75" hidden="false" customHeight="true" outlineLevel="0" collapsed="false">
      <c r="B455" s="33"/>
      <c r="C455" s="26"/>
      <c r="E455" s="26"/>
      <c r="L455" s="26"/>
    </row>
    <row r="456" customFormat="false" ht="12.75" hidden="false" customHeight="true" outlineLevel="0" collapsed="false">
      <c r="B456" s="33"/>
      <c r="C456" s="26"/>
      <c r="E456" s="26"/>
      <c r="L456" s="26"/>
    </row>
    <row r="457" customFormat="false" ht="12.75" hidden="false" customHeight="true" outlineLevel="0" collapsed="false">
      <c r="B457" s="33"/>
      <c r="C457" s="26"/>
      <c r="E457" s="26"/>
      <c r="L457" s="26"/>
    </row>
    <row r="458" customFormat="false" ht="12.75" hidden="false" customHeight="true" outlineLevel="0" collapsed="false">
      <c r="B458" s="33"/>
      <c r="C458" s="26"/>
      <c r="E458" s="26"/>
      <c r="L458" s="26"/>
    </row>
    <row r="459" customFormat="false" ht="12.75" hidden="false" customHeight="true" outlineLevel="0" collapsed="false">
      <c r="B459" s="33"/>
      <c r="C459" s="26"/>
      <c r="E459" s="26"/>
      <c r="L459" s="26"/>
    </row>
    <row r="460" customFormat="false" ht="12.75" hidden="false" customHeight="true" outlineLevel="0" collapsed="false">
      <c r="B460" s="33"/>
      <c r="C460" s="26"/>
      <c r="E460" s="26"/>
      <c r="L460" s="26"/>
    </row>
    <row r="461" customFormat="false" ht="12.75" hidden="false" customHeight="true" outlineLevel="0" collapsed="false">
      <c r="B461" s="33"/>
      <c r="C461" s="26"/>
      <c r="E461" s="26"/>
      <c r="L461" s="26"/>
    </row>
    <row r="462" customFormat="false" ht="12.75" hidden="false" customHeight="true" outlineLevel="0" collapsed="false">
      <c r="B462" s="33"/>
      <c r="C462" s="26"/>
      <c r="E462" s="26"/>
      <c r="L462" s="26"/>
    </row>
    <row r="463" customFormat="false" ht="12.75" hidden="false" customHeight="true" outlineLevel="0" collapsed="false">
      <c r="B463" s="33"/>
      <c r="C463" s="26"/>
      <c r="E463" s="26"/>
      <c r="L463" s="26"/>
    </row>
    <row r="464" customFormat="false" ht="12.75" hidden="false" customHeight="true" outlineLevel="0" collapsed="false">
      <c r="B464" s="33"/>
      <c r="C464" s="26"/>
      <c r="E464" s="26"/>
      <c r="L464" s="26"/>
    </row>
    <row r="465" customFormat="false" ht="12.75" hidden="false" customHeight="true" outlineLevel="0" collapsed="false">
      <c r="B465" s="33"/>
      <c r="C465" s="26"/>
      <c r="E465" s="26"/>
      <c r="L465" s="26"/>
    </row>
    <row r="466" customFormat="false" ht="12.75" hidden="false" customHeight="true" outlineLevel="0" collapsed="false">
      <c r="B466" s="33"/>
      <c r="C466" s="26"/>
      <c r="E466" s="26"/>
      <c r="L466" s="26"/>
    </row>
    <row r="467" customFormat="false" ht="12.75" hidden="false" customHeight="true" outlineLevel="0" collapsed="false">
      <c r="B467" s="33"/>
      <c r="C467" s="26"/>
      <c r="E467" s="26"/>
      <c r="L467" s="26"/>
    </row>
    <row r="468" customFormat="false" ht="12.75" hidden="false" customHeight="true" outlineLevel="0" collapsed="false">
      <c r="B468" s="33"/>
      <c r="C468" s="26"/>
      <c r="E468" s="26"/>
      <c r="L468" s="26"/>
    </row>
    <row r="469" customFormat="false" ht="12.75" hidden="false" customHeight="true" outlineLevel="0" collapsed="false">
      <c r="B469" s="33"/>
      <c r="C469" s="26"/>
      <c r="E469" s="26"/>
      <c r="L469" s="26"/>
    </row>
    <row r="470" customFormat="false" ht="12.75" hidden="false" customHeight="true" outlineLevel="0" collapsed="false">
      <c r="B470" s="33"/>
      <c r="C470" s="26"/>
      <c r="E470" s="26"/>
      <c r="L470" s="26"/>
    </row>
    <row r="471" customFormat="false" ht="12.75" hidden="false" customHeight="true" outlineLevel="0" collapsed="false">
      <c r="B471" s="33"/>
      <c r="C471" s="26"/>
      <c r="E471" s="26"/>
      <c r="L471" s="26"/>
    </row>
    <row r="472" customFormat="false" ht="12.75" hidden="false" customHeight="true" outlineLevel="0" collapsed="false">
      <c r="B472" s="33"/>
      <c r="C472" s="26"/>
      <c r="E472" s="26"/>
      <c r="L472" s="26"/>
    </row>
    <row r="473" customFormat="false" ht="12.75" hidden="false" customHeight="true" outlineLevel="0" collapsed="false">
      <c r="B473" s="33"/>
      <c r="C473" s="26"/>
      <c r="E473" s="26"/>
      <c r="L473" s="26"/>
    </row>
    <row r="474" customFormat="false" ht="12.75" hidden="false" customHeight="true" outlineLevel="0" collapsed="false">
      <c r="B474" s="33"/>
      <c r="C474" s="26"/>
      <c r="E474" s="26"/>
      <c r="L474" s="26"/>
    </row>
    <row r="475" customFormat="false" ht="12.75" hidden="false" customHeight="true" outlineLevel="0" collapsed="false">
      <c r="B475" s="33"/>
      <c r="C475" s="26"/>
      <c r="E475" s="26"/>
      <c r="L475" s="26"/>
    </row>
    <row r="476" customFormat="false" ht="12.75" hidden="false" customHeight="true" outlineLevel="0" collapsed="false">
      <c r="B476" s="33"/>
      <c r="C476" s="26"/>
      <c r="E476" s="26"/>
      <c r="L476" s="26"/>
    </row>
    <row r="477" customFormat="false" ht="12.75" hidden="false" customHeight="true" outlineLevel="0" collapsed="false">
      <c r="B477" s="33"/>
      <c r="C477" s="26"/>
      <c r="E477" s="26"/>
      <c r="L477" s="26"/>
    </row>
    <row r="478" customFormat="false" ht="12.75" hidden="false" customHeight="true" outlineLevel="0" collapsed="false">
      <c r="B478" s="33"/>
      <c r="C478" s="26"/>
      <c r="E478" s="26"/>
      <c r="L478" s="26"/>
    </row>
    <row r="479" customFormat="false" ht="12.75" hidden="false" customHeight="true" outlineLevel="0" collapsed="false">
      <c r="B479" s="33"/>
      <c r="C479" s="26"/>
      <c r="E479" s="26"/>
      <c r="L479" s="26"/>
    </row>
    <row r="480" customFormat="false" ht="12.75" hidden="false" customHeight="true" outlineLevel="0" collapsed="false">
      <c r="B480" s="33"/>
      <c r="C480" s="26"/>
      <c r="E480" s="26"/>
      <c r="L480" s="26"/>
    </row>
    <row r="481" customFormat="false" ht="12.75" hidden="false" customHeight="true" outlineLevel="0" collapsed="false">
      <c r="B481" s="33"/>
      <c r="C481" s="26"/>
      <c r="E481" s="26"/>
      <c r="L481" s="26"/>
    </row>
    <row r="482" customFormat="false" ht="12.75" hidden="false" customHeight="true" outlineLevel="0" collapsed="false">
      <c r="B482" s="33"/>
      <c r="C482" s="26"/>
      <c r="E482" s="26"/>
      <c r="L482" s="26"/>
    </row>
    <row r="483" customFormat="false" ht="12.75" hidden="false" customHeight="true" outlineLevel="0" collapsed="false">
      <c r="B483" s="33"/>
      <c r="C483" s="26"/>
      <c r="E483" s="26"/>
      <c r="L483" s="26"/>
    </row>
    <row r="484" customFormat="false" ht="12.75" hidden="false" customHeight="true" outlineLevel="0" collapsed="false">
      <c r="B484" s="33"/>
      <c r="C484" s="26"/>
      <c r="E484" s="26"/>
      <c r="L484" s="26"/>
    </row>
    <row r="485" customFormat="false" ht="12.75" hidden="false" customHeight="true" outlineLevel="0" collapsed="false">
      <c r="B485" s="33"/>
      <c r="C485" s="26"/>
      <c r="E485" s="26"/>
      <c r="L485" s="26"/>
    </row>
    <row r="486" customFormat="false" ht="12.75" hidden="false" customHeight="true" outlineLevel="0" collapsed="false">
      <c r="B486" s="33"/>
      <c r="C486" s="26"/>
      <c r="E486" s="26"/>
      <c r="L486" s="26"/>
    </row>
    <row r="487" customFormat="false" ht="12.75" hidden="false" customHeight="true" outlineLevel="0" collapsed="false">
      <c r="B487" s="33"/>
      <c r="C487" s="26"/>
      <c r="E487" s="26"/>
      <c r="L487" s="26"/>
    </row>
    <row r="488" customFormat="false" ht="12.75" hidden="false" customHeight="true" outlineLevel="0" collapsed="false">
      <c r="B488" s="33"/>
      <c r="C488" s="26"/>
      <c r="E488" s="26"/>
      <c r="L488" s="26"/>
    </row>
    <row r="489" customFormat="false" ht="12.75" hidden="false" customHeight="true" outlineLevel="0" collapsed="false">
      <c r="B489" s="33"/>
      <c r="C489" s="26"/>
      <c r="E489" s="26"/>
      <c r="L489" s="26"/>
    </row>
    <row r="490" customFormat="false" ht="12.75" hidden="false" customHeight="true" outlineLevel="0" collapsed="false">
      <c r="B490" s="33"/>
      <c r="C490" s="26"/>
      <c r="E490" s="26"/>
      <c r="L490" s="26"/>
    </row>
    <row r="491" customFormat="false" ht="12.75" hidden="false" customHeight="true" outlineLevel="0" collapsed="false">
      <c r="B491" s="33"/>
      <c r="C491" s="26"/>
      <c r="E491" s="26"/>
      <c r="L491" s="26"/>
    </row>
    <row r="492" customFormat="false" ht="12.75" hidden="false" customHeight="true" outlineLevel="0" collapsed="false">
      <c r="B492" s="33"/>
      <c r="C492" s="26"/>
      <c r="E492" s="26"/>
      <c r="L492" s="26"/>
    </row>
    <row r="493" customFormat="false" ht="12.75" hidden="false" customHeight="true" outlineLevel="0" collapsed="false">
      <c r="B493" s="33"/>
      <c r="C493" s="26"/>
      <c r="E493" s="26"/>
      <c r="L493" s="26"/>
    </row>
    <row r="494" customFormat="false" ht="12.75" hidden="false" customHeight="true" outlineLevel="0" collapsed="false">
      <c r="B494" s="33"/>
      <c r="C494" s="26"/>
      <c r="E494" s="26"/>
      <c r="L494" s="26"/>
    </row>
    <row r="495" customFormat="false" ht="12.75" hidden="false" customHeight="true" outlineLevel="0" collapsed="false">
      <c r="B495" s="33"/>
      <c r="C495" s="26"/>
      <c r="E495" s="26"/>
      <c r="L495" s="26"/>
    </row>
    <row r="496" customFormat="false" ht="12.75" hidden="false" customHeight="true" outlineLevel="0" collapsed="false">
      <c r="B496" s="33"/>
      <c r="C496" s="26"/>
      <c r="E496" s="26"/>
      <c r="L496" s="26"/>
    </row>
    <row r="497" customFormat="false" ht="12.75" hidden="false" customHeight="true" outlineLevel="0" collapsed="false">
      <c r="B497" s="33"/>
      <c r="C497" s="26"/>
      <c r="E497" s="26"/>
      <c r="L497" s="26"/>
    </row>
    <row r="498" customFormat="false" ht="12.75" hidden="false" customHeight="true" outlineLevel="0" collapsed="false">
      <c r="B498" s="33"/>
      <c r="C498" s="26"/>
      <c r="E498" s="26"/>
      <c r="L498" s="26"/>
    </row>
    <row r="499" customFormat="false" ht="12.75" hidden="false" customHeight="true" outlineLevel="0" collapsed="false">
      <c r="B499" s="33"/>
      <c r="C499" s="26"/>
      <c r="E499" s="26"/>
      <c r="L499" s="26"/>
    </row>
    <row r="500" customFormat="false" ht="12.75" hidden="false" customHeight="true" outlineLevel="0" collapsed="false">
      <c r="B500" s="33"/>
      <c r="C500" s="26"/>
      <c r="E500" s="26"/>
      <c r="L500" s="26"/>
    </row>
    <row r="501" customFormat="false" ht="12.75" hidden="false" customHeight="true" outlineLevel="0" collapsed="false">
      <c r="B501" s="33"/>
      <c r="C501" s="26"/>
      <c r="E501" s="26"/>
      <c r="L501" s="26"/>
    </row>
    <row r="502" customFormat="false" ht="12.75" hidden="false" customHeight="true" outlineLevel="0" collapsed="false">
      <c r="B502" s="33"/>
      <c r="C502" s="26"/>
      <c r="E502" s="26"/>
      <c r="L502" s="26"/>
    </row>
    <row r="503" customFormat="false" ht="12.75" hidden="false" customHeight="true" outlineLevel="0" collapsed="false">
      <c r="B503" s="33"/>
      <c r="C503" s="26"/>
      <c r="E503" s="26"/>
      <c r="L503" s="26"/>
    </row>
    <row r="504" customFormat="false" ht="12.75" hidden="false" customHeight="true" outlineLevel="0" collapsed="false">
      <c r="B504" s="33"/>
      <c r="C504" s="26"/>
      <c r="E504" s="26"/>
      <c r="L504" s="26"/>
    </row>
    <row r="505" customFormat="false" ht="12.75" hidden="false" customHeight="true" outlineLevel="0" collapsed="false">
      <c r="B505" s="33"/>
      <c r="C505" s="26"/>
      <c r="E505" s="26"/>
      <c r="L505" s="26"/>
    </row>
    <row r="506" customFormat="false" ht="12.75" hidden="false" customHeight="true" outlineLevel="0" collapsed="false">
      <c r="B506" s="33"/>
      <c r="C506" s="26"/>
      <c r="E506" s="26"/>
      <c r="L506" s="26"/>
    </row>
    <row r="507" customFormat="false" ht="12.75" hidden="false" customHeight="true" outlineLevel="0" collapsed="false">
      <c r="B507" s="33"/>
      <c r="C507" s="26"/>
      <c r="E507" s="26"/>
      <c r="L507" s="26"/>
    </row>
    <row r="508" customFormat="false" ht="12.75" hidden="false" customHeight="true" outlineLevel="0" collapsed="false">
      <c r="B508" s="33"/>
      <c r="C508" s="26"/>
      <c r="E508" s="26"/>
      <c r="L508" s="26"/>
    </row>
    <row r="509" customFormat="false" ht="12.75" hidden="false" customHeight="true" outlineLevel="0" collapsed="false">
      <c r="B509" s="33"/>
      <c r="C509" s="26"/>
      <c r="E509" s="26"/>
      <c r="L509" s="26"/>
    </row>
    <row r="510" customFormat="false" ht="12.75" hidden="false" customHeight="true" outlineLevel="0" collapsed="false">
      <c r="B510" s="33"/>
      <c r="C510" s="26"/>
      <c r="E510" s="26"/>
      <c r="L510" s="26"/>
    </row>
    <row r="511" customFormat="false" ht="12.75" hidden="false" customHeight="true" outlineLevel="0" collapsed="false">
      <c r="B511" s="33"/>
      <c r="C511" s="26"/>
      <c r="E511" s="26"/>
      <c r="L511" s="26"/>
    </row>
    <row r="512" customFormat="false" ht="12.75" hidden="false" customHeight="true" outlineLevel="0" collapsed="false">
      <c r="B512" s="33"/>
      <c r="C512" s="26"/>
      <c r="E512" s="26"/>
      <c r="L512" s="26"/>
    </row>
    <row r="513" customFormat="false" ht="12.75" hidden="false" customHeight="true" outlineLevel="0" collapsed="false">
      <c r="B513" s="33"/>
      <c r="C513" s="26"/>
      <c r="E513" s="26"/>
      <c r="L513" s="26"/>
    </row>
    <row r="514" customFormat="false" ht="12.75" hidden="false" customHeight="true" outlineLevel="0" collapsed="false">
      <c r="B514" s="33"/>
      <c r="C514" s="26"/>
      <c r="E514" s="26"/>
      <c r="L514" s="26"/>
    </row>
    <row r="515" customFormat="false" ht="12.75" hidden="false" customHeight="true" outlineLevel="0" collapsed="false">
      <c r="B515" s="33"/>
      <c r="C515" s="26"/>
      <c r="E515" s="26"/>
      <c r="L515" s="26"/>
    </row>
    <row r="516" customFormat="false" ht="12.75" hidden="false" customHeight="true" outlineLevel="0" collapsed="false">
      <c r="B516" s="33"/>
      <c r="C516" s="26"/>
      <c r="E516" s="26"/>
      <c r="L516" s="26"/>
    </row>
    <row r="517" customFormat="false" ht="12.75" hidden="false" customHeight="true" outlineLevel="0" collapsed="false">
      <c r="B517" s="33"/>
      <c r="C517" s="26"/>
      <c r="E517" s="26"/>
      <c r="L517" s="26"/>
    </row>
    <row r="518" customFormat="false" ht="12.75" hidden="false" customHeight="true" outlineLevel="0" collapsed="false">
      <c r="B518" s="33"/>
      <c r="C518" s="26"/>
      <c r="E518" s="26"/>
      <c r="L518" s="26"/>
    </row>
    <row r="519" customFormat="false" ht="12.75" hidden="false" customHeight="true" outlineLevel="0" collapsed="false">
      <c r="B519" s="33"/>
      <c r="C519" s="26"/>
      <c r="E519" s="26"/>
      <c r="L519" s="26"/>
    </row>
    <row r="520" customFormat="false" ht="12.75" hidden="false" customHeight="true" outlineLevel="0" collapsed="false">
      <c r="B520" s="33"/>
      <c r="C520" s="26"/>
      <c r="E520" s="26"/>
      <c r="L520" s="26"/>
    </row>
    <row r="521" customFormat="false" ht="12.75" hidden="false" customHeight="true" outlineLevel="0" collapsed="false">
      <c r="B521" s="33"/>
      <c r="C521" s="26"/>
      <c r="E521" s="26"/>
      <c r="L521" s="26"/>
    </row>
    <row r="522" customFormat="false" ht="12.75" hidden="false" customHeight="true" outlineLevel="0" collapsed="false">
      <c r="B522" s="33"/>
      <c r="C522" s="26"/>
      <c r="E522" s="26"/>
      <c r="L522" s="26"/>
    </row>
    <row r="523" customFormat="false" ht="12.75" hidden="false" customHeight="true" outlineLevel="0" collapsed="false">
      <c r="B523" s="33"/>
      <c r="C523" s="26"/>
      <c r="E523" s="26"/>
      <c r="L523" s="26"/>
    </row>
    <row r="524" customFormat="false" ht="12.75" hidden="false" customHeight="true" outlineLevel="0" collapsed="false">
      <c r="B524" s="33"/>
      <c r="C524" s="26"/>
      <c r="E524" s="26"/>
      <c r="L524" s="26"/>
    </row>
    <row r="525" customFormat="false" ht="12.75" hidden="false" customHeight="true" outlineLevel="0" collapsed="false">
      <c r="B525" s="33"/>
      <c r="C525" s="26"/>
      <c r="E525" s="26"/>
      <c r="L525" s="26"/>
    </row>
    <row r="526" customFormat="false" ht="12.75" hidden="false" customHeight="true" outlineLevel="0" collapsed="false">
      <c r="B526" s="33"/>
      <c r="C526" s="26"/>
      <c r="E526" s="26"/>
      <c r="L526" s="26"/>
    </row>
    <row r="527" customFormat="false" ht="12.75" hidden="false" customHeight="true" outlineLevel="0" collapsed="false">
      <c r="B527" s="33"/>
      <c r="C527" s="26"/>
      <c r="E527" s="26"/>
      <c r="L527" s="26"/>
    </row>
    <row r="528" customFormat="false" ht="12.75" hidden="false" customHeight="true" outlineLevel="0" collapsed="false">
      <c r="B528" s="33"/>
      <c r="C528" s="26"/>
      <c r="E528" s="26"/>
      <c r="L528" s="26"/>
    </row>
    <row r="529" customFormat="false" ht="12.75" hidden="false" customHeight="true" outlineLevel="0" collapsed="false">
      <c r="B529" s="33"/>
      <c r="C529" s="26"/>
      <c r="E529" s="26"/>
      <c r="L529" s="26"/>
    </row>
    <row r="530" customFormat="false" ht="12.75" hidden="false" customHeight="true" outlineLevel="0" collapsed="false">
      <c r="B530" s="33"/>
      <c r="C530" s="26"/>
      <c r="E530" s="26"/>
      <c r="L530" s="26"/>
    </row>
    <row r="531" customFormat="false" ht="12.75" hidden="false" customHeight="true" outlineLevel="0" collapsed="false">
      <c r="B531" s="33"/>
      <c r="C531" s="26"/>
      <c r="E531" s="26"/>
      <c r="L531" s="26"/>
    </row>
    <row r="532" customFormat="false" ht="12.75" hidden="false" customHeight="true" outlineLevel="0" collapsed="false">
      <c r="B532" s="33"/>
      <c r="C532" s="26"/>
      <c r="E532" s="26"/>
      <c r="L532" s="26"/>
    </row>
    <row r="533" customFormat="false" ht="12.75" hidden="false" customHeight="true" outlineLevel="0" collapsed="false">
      <c r="B533" s="33"/>
      <c r="C533" s="26"/>
      <c r="E533" s="26"/>
      <c r="L533" s="26"/>
    </row>
    <row r="534" customFormat="false" ht="12.75" hidden="false" customHeight="true" outlineLevel="0" collapsed="false">
      <c r="B534" s="33"/>
      <c r="C534" s="26"/>
      <c r="E534" s="26"/>
      <c r="L534" s="26"/>
    </row>
    <row r="535" customFormat="false" ht="12.75" hidden="false" customHeight="true" outlineLevel="0" collapsed="false">
      <c r="B535" s="33"/>
      <c r="C535" s="26"/>
      <c r="E535" s="26"/>
      <c r="L535" s="26"/>
    </row>
    <row r="536" customFormat="false" ht="12.75" hidden="false" customHeight="true" outlineLevel="0" collapsed="false">
      <c r="B536" s="33"/>
      <c r="C536" s="26"/>
      <c r="E536" s="26"/>
      <c r="L536" s="26"/>
    </row>
    <row r="537" customFormat="false" ht="12.75" hidden="false" customHeight="true" outlineLevel="0" collapsed="false">
      <c r="B537" s="33"/>
      <c r="C537" s="26"/>
      <c r="E537" s="26"/>
      <c r="L537" s="26"/>
    </row>
    <row r="538" customFormat="false" ht="12.75" hidden="false" customHeight="true" outlineLevel="0" collapsed="false">
      <c r="B538" s="33"/>
      <c r="C538" s="26"/>
      <c r="E538" s="26"/>
      <c r="L538" s="26"/>
    </row>
    <row r="539" customFormat="false" ht="12.75" hidden="false" customHeight="true" outlineLevel="0" collapsed="false">
      <c r="B539" s="33"/>
      <c r="C539" s="26"/>
      <c r="E539" s="26"/>
      <c r="L539" s="26"/>
    </row>
    <row r="540" customFormat="false" ht="12.75" hidden="false" customHeight="true" outlineLevel="0" collapsed="false">
      <c r="B540" s="33"/>
      <c r="C540" s="26"/>
      <c r="E540" s="26"/>
      <c r="L540" s="26"/>
    </row>
    <row r="541" customFormat="false" ht="12.75" hidden="false" customHeight="true" outlineLevel="0" collapsed="false">
      <c r="B541" s="33"/>
      <c r="C541" s="26"/>
      <c r="E541" s="26"/>
      <c r="L541" s="26"/>
    </row>
    <row r="542" customFormat="false" ht="12.75" hidden="false" customHeight="true" outlineLevel="0" collapsed="false">
      <c r="B542" s="33"/>
      <c r="C542" s="26"/>
      <c r="E542" s="26"/>
      <c r="L542" s="26"/>
    </row>
    <row r="543" customFormat="false" ht="12.75" hidden="false" customHeight="true" outlineLevel="0" collapsed="false">
      <c r="B543" s="33"/>
      <c r="C543" s="26"/>
      <c r="E543" s="26"/>
      <c r="L543" s="26"/>
    </row>
    <row r="544" customFormat="false" ht="12.75" hidden="false" customHeight="true" outlineLevel="0" collapsed="false">
      <c r="B544" s="33"/>
      <c r="C544" s="26"/>
      <c r="E544" s="26"/>
      <c r="L544" s="26"/>
    </row>
    <row r="545" customFormat="false" ht="12.75" hidden="false" customHeight="true" outlineLevel="0" collapsed="false">
      <c r="B545" s="33"/>
      <c r="C545" s="26"/>
      <c r="E545" s="26"/>
      <c r="L545" s="26"/>
    </row>
    <row r="546" customFormat="false" ht="12.75" hidden="false" customHeight="true" outlineLevel="0" collapsed="false">
      <c r="B546" s="33"/>
      <c r="C546" s="26"/>
      <c r="E546" s="26"/>
      <c r="L546" s="26"/>
    </row>
    <row r="547" customFormat="false" ht="12.75" hidden="false" customHeight="true" outlineLevel="0" collapsed="false">
      <c r="B547" s="33"/>
      <c r="C547" s="26"/>
      <c r="E547" s="26"/>
      <c r="L547" s="26"/>
    </row>
    <row r="548" customFormat="false" ht="12.75" hidden="false" customHeight="true" outlineLevel="0" collapsed="false">
      <c r="B548" s="33"/>
      <c r="C548" s="26"/>
      <c r="E548" s="26"/>
      <c r="L548" s="26"/>
    </row>
    <row r="549" customFormat="false" ht="12.75" hidden="false" customHeight="true" outlineLevel="0" collapsed="false">
      <c r="B549" s="33"/>
      <c r="C549" s="26"/>
      <c r="E549" s="26"/>
      <c r="L549" s="26"/>
    </row>
    <row r="550" customFormat="false" ht="12.75" hidden="false" customHeight="true" outlineLevel="0" collapsed="false">
      <c r="B550" s="33"/>
      <c r="C550" s="26"/>
      <c r="E550" s="26"/>
      <c r="L550" s="26"/>
    </row>
    <row r="551" customFormat="false" ht="12.75" hidden="false" customHeight="true" outlineLevel="0" collapsed="false">
      <c r="B551" s="33"/>
      <c r="C551" s="26"/>
      <c r="E551" s="26"/>
      <c r="L551" s="26"/>
    </row>
    <row r="552" customFormat="false" ht="12.75" hidden="false" customHeight="true" outlineLevel="0" collapsed="false">
      <c r="B552" s="33"/>
      <c r="C552" s="26"/>
      <c r="E552" s="26"/>
      <c r="L552" s="26"/>
    </row>
    <row r="553" customFormat="false" ht="12.75" hidden="false" customHeight="true" outlineLevel="0" collapsed="false">
      <c r="B553" s="33"/>
      <c r="C553" s="26"/>
      <c r="E553" s="26"/>
      <c r="L553" s="26"/>
    </row>
    <row r="554" customFormat="false" ht="12.75" hidden="false" customHeight="true" outlineLevel="0" collapsed="false">
      <c r="B554" s="33"/>
      <c r="C554" s="26"/>
      <c r="E554" s="26"/>
      <c r="L554" s="26"/>
    </row>
    <row r="555" customFormat="false" ht="12.75" hidden="false" customHeight="true" outlineLevel="0" collapsed="false">
      <c r="B555" s="33"/>
      <c r="C555" s="26"/>
      <c r="E555" s="26"/>
      <c r="L555" s="26"/>
    </row>
    <row r="556" customFormat="false" ht="12.75" hidden="false" customHeight="true" outlineLevel="0" collapsed="false">
      <c r="B556" s="33"/>
      <c r="C556" s="26"/>
      <c r="E556" s="26"/>
      <c r="L556" s="26"/>
    </row>
    <row r="557" customFormat="false" ht="12.75" hidden="false" customHeight="true" outlineLevel="0" collapsed="false">
      <c r="B557" s="33"/>
      <c r="C557" s="26"/>
      <c r="E557" s="26"/>
      <c r="L557" s="26"/>
    </row>
    <row r="558" customFormat="false" ht="12.75" hidden="false" customHeight="true" outlineLevel="0" collapsed="false">
      <c r="B558" s="33"/>
      <c r="C558" s="26"/>
      <c r="E558" s="26"/>
      <c r="L558" s="26"/>
    </row>
    <row r="559" customFormat="false" ht="12.75" hidden="false" customHeight="true" outlineLevel="0" collapsed="false">
      <c r="B559" s="33"/>
      <c r="C559" s="26"/>
      <c r="E559" s="26"/>
      <c r="L559" s="26"/>
    </row>
    <row r="560" customFormat="false" ht="12.75" hidden="false" customHeight="true" outlineLevel="0" collapsed="false">
      <c r="B560" s="33"/>
      <c r="C560" s="26"/>
      <c r="E560" s="26"/>
      <c r="L560" s="26"/>
    </row>
    <row r="561" customFormat="false" ht="12.75" hidden="false" customHeight="true" outlineLevel="0" collapsed="false">
      <c r="B561" s="33"/>
      <c r="C561" s="26"/>
      <c r="E561" s="26"/>
      <c r="L561" s="26"/>
    </row>
    <row r="562" customFormat="false" ht="12.75" hidden="false" customHeight="true" outlineLevel="0" collapsed="false">
      <c r="B562" s="33"/>
      <c r="C562" s="26"/>
      <c r="E562" s="26"/>
      <c r="L562" s="26"/>
    </row>
    <row r="563" customFormat="false" ht="12.75" hidden="false" customHeight="true" outlineLevel="0" collapsed="false">
      <c r="B563" s="33"/>
      <c r="C563" s="26"/>
      <c r="E563" s="26"/>
      <c r="L563" s="26"/>
    </row>
    <row r="564" customFormat="false" ht="12.75" hidden="false" customHeight="true" outlineLevel="0" collapsed="false">
      <c r="B564" s="33"/>
      <c r="C564" s="26"/>
      <c r="E564" s="26"/>
      <c r="L564" s="26"/>
    </row>
    <row r="565" customFormat="false" ht="12.75" hidden="false" customHeight="true" outlineLevel="0" collapsed="false">
      <c r="B565" s="33"/>
      <c r="C565" s="26"/>
      <c r="E565" s="26"/>
      <c r="L565" s="26"/>
    </row>
    <row r="566" customFormat="false" ht="12.75" hidden="false" customHeight="true" outlineLevel="0" collapsed="false">
      <c r="B566" s="33"/>
      <c r="C566" s="26"/>
      <c r="E566" s="26"/>
      <c r="L566" s="26"/>
    </row>
    <row r="567" customFormat="false" ht="12.75" hidden="false" customHeight="true" outlineLevel="0" collapsed="false">
      <c r="B567" s="33"/>
      <c r="C567" s="26"/>
      <c r="E567" s="26"/>
      <c r="L567" s="26"/>
    </row>
    <row r="568" customFormat="false" ht="12.75" hidden="false" customHeight="true" outlineLevel="0" collapsed="false">
      <c r="B568" s="33"/>
      <c r="C568" s="26"/>
      <c r="E568" s="26"/>
      <c r="L568" s="26"/>
    </row>
    <row r="569" customFormat="false" ht="12.75" hidden="false" customHeight="true" outlineLevel="0" collapsed="false">
      <c r="B569" s="33"/>
      <c r="C569" s="26"/>
      <c r="E569" s="26"/>
      <c r="L569" s="26"/>
    </row>
    <row r="570" customFormat="false" ht="12.75" hidden="false" customHeight="true" outlineLevel="0" collapsed="false">
      <c r="B570" s="33"/>
      <c r="C570" s="26"/>
      <c r="E570" s="26"/>
      <c r="L570" s="26"/>
    </row>
    <row r="571" customFormat="false" ht="12.75" hidden="false" customHeight="true" outlineLevel="0" collapsed="false">
      <c r="B571" s="33"/>
      <c r="C571" s="26"/>
      <c r="E571" s="26"/>
      <c r="L571" s="26"/>
    </row>
    <row r="572" customFormat="false" ht="12.75" hidden="false" customHeight="true" outlineLevel="0" collapsed="false">
      <c r="B572" s="33"/>
      <c r="C572" s="26"/>
      <c r="E572" s="26"/>
      <c r="L572" s="26"/>
    </row>
    <row r="573" customFormat="false" ht="12.75" hidden="false" customHeight="true" outlineLevel="0" collapsed="false">
      <c r="B573" s="33"/>
      <c r="C573" s="26"/>
      <c r="E573" s="26"/>
      <c r="L573" s="26"/>
    </row>
    <row r="574" customFormat="false" ht="12.75" hidden="false" customHeight="true" outlineLevel="0" collapsed="false">
      <c r="B574" s="33"/>
      <c r="C574" s="26"/>
      <c r="E574" s="26"/>
      <c r="L574" s="26"/>
    </row>
    <row r="575" customFormat="false" ht="12.75" hidden="false" customHeight="true" outlineLevel="0" collapsed="false">
      <c r="B575" s="33"/>
      <c r="C575" s="26"/>
      <c r="E575" s="26"/>
      <c r="L575" s="26"/>
    </row>
    <row r="576" customFormat="false" ht="12.75" hidden="false" customHeight="true" outlineLevel="0" collapsed="false">
      <c r="B576" s="33"/>
      <c r="C576" s="26"/>
      <c r="E576" s="26"/>
      <c r="L576" s="26"/>
    </row>
    <row r="577" customFormat="false" ht="12.75" hidden="false" customHeight="true" outlineLevel="0" collapsed="false">
      <c r="B577" s="33"/>
      <c r="C577" s="26"/>
      <c r="E577" s="26"/>
      <c r="L577" s="26"/>
    </row>
    <row r="578" customFormat="false" ht="12.75" hidden="false" customHeight="true" outlineLevel="0" collapsed="false">
      <c r="B578" s="33"/>
      <c r="C578" s="26"/>
      <c r="E578" s="26"/>
      <c r="L578" s="26"/>
    </row>
    <row r="579" customFormat="false" ht="12.75" hidden="false" customHeight="true" outlineLevel="0" collapsed="false">
      <c r="B579" s="33"/>
      <c r="C579" s="26"/>
      <c r="E579" s="26"/>
      <c r="L579" s="26"/>
    </row>
    <row r="580" customFormat="false" ht="12.75" hidden="false" customHeight="true" outlineLevel="0" collapsed="false">
      <c r="B580" s="33"/>
      <c r="C580" s="26"/>
      <c r="E580" s="26"/>
      <c r="L580" s="26"/>
    </row>
    <row r="581" customFormat="false" ht="12.75" hidden="false" customHeight="true" outlineLevel="0" collapsed="false">
      <c r="B581" s="33"/>
      <c r="C581" s="26"/>
      <c r="E581" s="26"/>
      <c r="L581" s="26"/>
    </row>
    <row r="582" customFormat="false" ht="12.75" hidden="false" customHeight="true" outlineLevel="0" collapsed="false">
      <c r="B582" s="33"/>
      <c r="C582" s="26"/>
      <c r="E582" s="26"/>
      <c r="L582" s="26"/>
    </row>
    <row r="583" customFormat="false" ht="12.75" hidden="false" customHeight="true" outlineLevel="0" collapsed="false">
      <c r="B583" s="33"/>
      <c r="C583" s="26"/>
      <c r="E583" s="26"/>
      <c r="L583" s="26"/>
    </row>
    <row r="584" customFormat="false" ht="12.75" hidden="false" customHeight="true" outlineLevel="0" collapsed="false">
      <c r="B584" s="33"/>
      <c r="C584" s="26"/>
      <c r="E584" s="26"/>
      <c r="L584" s="26"/>
    </row>
    <row r="585" customFormat="false" ht="12.75" hidden="false" customHeight="true" outlineLevel="0" collapsed="false">
      <c r="B585" s="33"/>
      <c r="C585" s="26"/>
      <c r="E585" s="26"/>
      <c r="L585" s="26"/>
    </row>
    <row r="586" customFormat="false" ht="12.75" hidden="false" customHeight="true" outlineLevel="0" collapsed="false">
      <c r="B586" s="33"/>
      <c r="C586" s="26"/>
      <c r="E586" s="26"/>
      <c r="L586" s="26"/>
    </row>
    <row r="587" customFormat="false" ht="12.75" hidden="false" customHeight="true" outlineLevel="0" collapsed="false">
      <c r="B587" s="33"/>
      <c r="C587" s="26"/>
      <c r="E587" s="26"/>
      <c r="L587" s="26"/>
    </row>
    <row r="588" customFormat="false" ht="12.75" hidden="false" customHeight="true" outlineLevel="0" collapsed="false">
      <c r="B588" s="33"/>
      <c r="C588" s="26"/>
      <c r="E588" s="26"/>
      <c r="L588" s="26"/>
    </row>
    <row r="589" customFormat="false" ht="12.75" hidden="false" customHeight="true" outlineLevel="0" collapsed="false">
      <c r="B589" s="33"/>
      <c r="C589" s="26"/>
      <c r="E589" s="26"/>
      <c r="L589" s="26"/>
    </row>
    <row r="590" customFormat="false" ht="12.75" hidden="false" customHeight="true" outlineLevel="0" collapsed="false">
      <c r="B590" s="33"/>
      <c r="C590" s="26"/>
      <c r="E590" s="26"/>
      <c r="L590" s="26"/>
    </row>
    <row r="591" customFormat="false" ht="12.75" hidden="false" customHeight="true" outlineLevel="0" collapsed="false">
      <c r="B591" s="33"/>
      <c r="C591" s="26"/>
      <c r="E591" s="26"/>
      <c r="L591" s="26"/>
    </row>
    <row r="592" customFormat="false" ht="12.75" hidden="false" customHeight="true" outlineLevel="0" collapsed="false">
      <c r="B592" s="33"/>
      <c r="C592" s="26"/>
      <c r="E592" s="26"/>
      <c r="L592" s="26"/>
    </row>
    <row r="593" customFormat="false" ht="12.75" hidden="false" customHeight="true" outlineLevel="0" collapsed="false">
      <c r="B593" s="33"/>
      <c r="C593" s="26"/>
      <c r="E593" s="26"/>
      <c r="L593" s="26"/>
    </row>
    <row r="594" customFormat="false" ht="12.75" hidden="false" customHeight="true" outlineLevel="0" collapsed="false">
      <c r="B594" s="33"/>
      <c r="C594" s="26"/>
      <c r="E594" s="26"/>
      <c r="L594" s="26"/>
    </row>
    <row r="595" customFormat="false" ht="12.75" hidden="false" customHeight="true" outlineLevel="0" collapsed="false">
      <c r="B595" s="33"/>
      <c r="C595" s="26"/>
      <c r="E595" s="26"/>
      <c r="L595" s="26"/>
    </row>
    <row r="596" customFormat="false" ht="12.75" hidden="false" customHeight="true" outlineLevel="0" collapsed="false">
      <c r="B596" s="33"/>
      <c r="C596" s="26"/>
      <c r="E596" s="26"/>
      <c r="L596" s="26"/>
    </row>
    <row r="597" customFormat="false" ht="12.75" hidden="false" customHeight="true" outlineLevel="0" collapsed="false">
      <c r="B597" s="33"/>
      <c r="C597" s="26"/>
      <c r="E597" s="26"/>
      <c r="L597" s="26"/>
    </row>
    <row r="598" customFormat="false" ht="12.75" hidden="false" customHeight="true" outlineLevel="0" collapsed="false">
      <c r="B598" s="33"/>
      <c r="C598" s="26"/>
      <c r="E598" s="26"/>
      <c r="L598" s="26"/>
    </row>
    <row r="599" customFormat="false" ht="12.75" hidden="false" customHeight="true" outlineLevel="0" collapsed="false">
      <c r="B599" s="33"/>
      <c r="C599" s="26"/>
      <c r="E599" s="26"/>
      <c r="L599" s="26"/>
    </row>
    <row r="600" customFormat="false" ht="12.75" hidden="false" customHeight="true" outlineLevel="0" collapsed="false">
      <c r="B600" s="33"/>
      <c r="C600" s="26"/>
      <c r="E600" s="26"/>
      <c r="L600" s="26"/>
    </row>
    <row r="601" customFormat="false" ht="12.75" hidden="false" customHeight="true" outlineLevel="0" collapsed="false">
      <c r="B601" s="33"/>
      <c r="C601" s="26"/>
      <c r="E601" s="26"/>
      <c r="L601" s="26"/>
    </row>
    <row r="602" customFormat="false" ht="12.75" hidden="false" customHeight="true" outlineLevel="0" collapsed="false">
      <c r="B602" s="33"/>
      <c r="C602" s="26"/>
      <c r="E602" s="26"/>
      <c r="L602" s="26"/>
    </row>
    <row r="603" customFormat="false" ht="12.75" hidden="false" customHeight="true" outlineLevel="0" collapsed="false">
      <c r="B603" s="33"/>
      <c r="C603" s="26"/>
      <c r="E603" s="26"/>
      <c r="L603" s="26"/>
    </row>
    <row r="604" customFormat="false" ht="12.75" hidden="false" customHeight="true" outlineLevel="0" collapsed="false">
      <c r="B604" s="33"/>
      <c r="C604" s="26"/>
      <c r="E604" s="26"/>
      <c r="L604" s="26"/>
    </row>
    <row r="605" customFormat="false" ht="12.75" hidden="false" customHeight="true" outlineLevel="0" collapsed="false">
      <c r="B605" s="33"/>
      <c r="C605" s="26"/>
      <c r="E605" s="26"/>
      <c r="L605" s="26"/>
    </row>
    <row r="606" customFormat="false" ht="12.75" hidden="false" customHeight="true" outlineLevel="0" collapsed="false">
      <c r="B606" s="33"/>
      <c r="C606" s="26"/>
      <c r="E606" s="26"/>
      <c r="L606" s="26"/>
    </row>
    <row r="607" customFormat="false" ht="12.75" hidden="false" customHeight="true" outlineLevel="0" collapsed="false">
      <c r="B607" s="33"/>
      <c r="C607" s="26"/>
      <c r="E607" s="26"/>
      <c r="L607" s="26"/>
    </row>
    <row r="608" customFormat="false" ht="12.75" hidden="false" customHeight="true" outlineLevel="0" collapsed="false">
      <c r="B608" s="33"/>
      <c r="C608" s="26"/>
      <c r="E608" s="26"/>
      <c r="L608" s="26"/>
    </row>
    <row r="609" customFormat="false" ht="12.75" hidden="false" customHeight="true" outlineLevel="0" collapsed="false">
      <c r="B609" s="33"/>
      <c r="C609" s="26"/>
      <c r="E609" s="26"/>
      <c r="L609" s="26"/>
    </row>
    <row r="610" customFormat="false" ht="12.75" hidden="false" customHeight="true" outlineLevel="0" collapsed="false">
      <c r="B610" s="33"/>
      <c r="C610" s="26"/>
      <c r="E610" s="26"/>
      <c r="L610" s="26"/>
    </row>
    <row r="611" customFormat="false" ht="12.75" hidden="false" customHeight="true" outlineLevel="0" collapsed="false">
      <c r="B611" s="33"/>
      <c r="C611" s="26"/>
      <c r="E611" s="26"/>
      <c r="L611" s="26"/>
    </row>
    <row r="612" customFormat="false" ht="12.75" hidden="false" customHeight="true" outlineLevel="0" collapsed="false">
      <c r="B612" s="33"/>
      <c r="C612" s="26"/>
      <c r="E612" s="26"/>
      <c r="L612" s="26"/>
    </row>
    <row r="613" customFormat="false" ht="12.75" hidden="false" customHeight="true" outlineLevel="0" collapsed="false">
      <c r="B613" s="33"/>
      <c r="C613" s="26"/>
      <c r="E613" s="26"/>
      <c r="L613" s="26"/>
    </row>
    <row r="614" customFormat="false" ht="12.75" hidden="false" customHeight="true" outlineLevel="0" collapsed="false">
      <c r="B614" s="33"/>
      <c r="C614" s="26"/>
      <c r="E614" s="26"/>
      <c r="L614" s="26"/>
    </row>
    <row r="615" customFormat="false" ht="12.75" hidden="false" customHeight="true" outlineLevel="0" collapsed="false">
      <c r="B615" s="33"/>
      <c r="C615" s="26"/>
      <c r="E615" s="26"/>
      <c r="L615" s="26"/>
    </row>
    <row r="616" customFormat="false" ht="12.75" hidden="false" customHeight="true" outlineLevel="0" collapsed="false">
      <c r="B616" s="33"/>
      <c r="C616" s="26"/>
      <c r="E616" s="26"/>
      <c r="L616" s="26"/>
    </row>
    <row r="617" customFormat="false" ht="12.75" hidden="false" customHeight="true" outlineLevel="0" collapsed="false">
      <c r="B617" s="33"/>
      <c r="C617" s="26"/>
      <c r="E617" s="26"/>
      <c r="L617" s="26"/>
    </row>
    <row r="618" customFormat="false" ht="12.75" hidden="false" customHeight="true" outlineLevel="0" collapsed="false">
      <c r="B618" s="33"/>
      <c r="C618" s="26"/>
      <c r="E618" s="26"/>
      <c r="L618" s="26"/>
    </row>
    <row r="619" customFormat="false" ht="12.75" hidden="false" customHeight="true" outlineLevel="0" collapsed="false">
      <c r="B619" s="33"/>
      <c r="C619" s="26"/>
      <c r="E619" s="26"/>
      <c r="L619" s="26"/>
    </row>
    <row r="620" customFormat="false" ht="12.75" hidden="false" customHeight="true" outlineLevel="0" collapsed="false">
      <c r="B620" s="33"/>
      <c r="C620" s="26"/>
      <c r="E620" s="26"/>
      <c r="L620" s="26"/>
    </row>
    <row r="621" customFormat="false" ht="12.75" hidden="false" customHeight="true" outlineLevel="0" collapsed="false">
      <c r="B621" s="33"/>
      <c r="C621" s="26"/>
      <c r="E621" s="26"/>
      <c r="L621" s="26"/>
    </row>
    <row r="622" customFormat="false" ht="12.75" hidden="false" customHeight="true" outlineLevel="0" collapsed="false">
      <c r="B622" s="33"/>
      <c r="C622" s="26"/>
      <c r="E622" s="26"/>
      <c r="L622" s="26"/>
    </row>
    <row r="623" customFormat="false" ht="12.75" hidden="false" customHeight="true" outlineLevel="0" collapsed="false">
      <c r="B623" s="33"/>
      <c r="C623" s="26"/>
      <c r="E623" s="26"/>
      <c r="L623" s="26"/>
    </row>
    <row r="624" customFormat="false" ht="12.75" hidden="false" customHeight="true" outlineLevel="0" collapsed="false">
      <c r="B624" s="33"/>
      <c r="C624" s="26"/>
      <c r="E624" s="26"/>
      <c r="L624" s="26"/>
    </row>
    <row r="625" customFormat="false" ht="12.75" hidden="false" customHeight="true" outlineLevel="0" collapsed="false">
      <c r="B625" s="33"/>
      <c r="C625" s="26"/>
      <c r="E625" s="26"/>
      <c r="L625" s="26"/>
    </row>
    <row r="626" customFormat="false" ht="12.75" hidden="false" customHeight="true" outlineLevel="0" collapsed="false">
      <c r="B626" s="33"/>
      <c r="C626" s="26"/>
      <c r="E626" s="26"/>
      <c r="L626" s="26"/>
    </row>
    <row r="627" customFormat="false" ht="12.75" hidden="false" customHeight="true" outlineLevel="0" collapsed="false">
      <c r="B627" s="33"/>
      <c r="C627" s="26"/>
      <c r="E627" s="26"/>
      <c r="L627" s="26"/>
    </row>
    <row r="628" customFormat="false" ht="12.75" hidden="false" customHeight="true" outlineLevel="0" collapsed="false">
      <c r="B628" s="33"/>
      <c r="C628" s="26"/>
      <c r="E628" s="26"/>
      <c r="L628" s="26"/>
    </row>
    <row r="629" customFormat="false" ht="12.75" hidden="false" customHeight="true" outlineLevel="0" collapsed="false">
      <c r="B629" s="33"/>
      <c r="C629" s="26"/>
      <c r="E629" s="26"/>
      <c r="L629" s="26"/>
    </row>
    <row r="630" customFormat="false" ht="12.75" hidden="false" customHeight="true" outlineLevel="0" collapsed="false">
      <c r="B630" s="33"/>
      <c r="C630" s="26"/>
      <c r="E630" s="26"/>
      <c r="L630" s="26"/>
    </row>
    <row r="631" customFormat="false" ht="12.75" hidden="false" customHeight="true" outlineLevel="0" collapsed="false">
      <c r="B631" s="33"/>
      <c r="C631" s="26"/>
      <c r="E631" s="26"/>
      <c r="L631" s="26"/>
    </row>
    <row r="632" customFormat="false" ht="12.75" hidden="false" customHeight="true" outlineLevel="0" collapsed="false">
      <c r="B632" s="33"/>
      <c r="C632" s="26"/>
      <c r="E632" s="26"/>
      <c r="L632" s="26"/>
    </row>
    <row r="633" customFormat="false" ht="12.75" hidden="false" customHeight="true" outlineLevel="0" collapsed="false">
      <c r="B633" s="33"/>
      <c r="C633" s="26"/>
      <c r="E633" s="26"/>
      <c r="L633" s="26"/>
    </row>
    <row r="634" customFormat="false" ht="12.75" hidden="false" customHeight="true" outlineLevel="0" collapsed="false">
      <c r="B634" s="33"/>
      <c r="C634" s="26"/>
      <c r="E634" s="26"/>
      <c r="L634" s="26"/>
    </row>
    <row r="635" customFormat="false" ht="12.75" hidden="false" customHeight="true" outlineLevel="0" collapsed="false">
      <c r="B635" s="33"/>
      <c r="C635" s="26"/>
      <c r="E635" s="26"/>
      <c r="L635" s="26"/>
    </row>
    <row r="636" customFormat="false" ht="12.75" hidden="false" customHeight="true" outlineLevel="0" collapsed="false">
      <c r="B636" s="33"/>
      <c r="C636" s="26"/>
      <c r="E636" s="26"/>
      <c r="L636" s="26"/>
    </row>
    <row r="637" customFormat="false" ht="12.75" hidden="false" customHeight="true" outlineLevel="0" collapsed="false">
      <c r="B637" s="33"/>
      <c r="C637" s="26"/>
      <c r="E637" s="26"/>
      <c r="L637" s="26"/>
    </row>
    <row r="638" customFormat="false" ht="12.75" hidden="false" customHeight="true" outlineLevel="0" collapsed="false">
      <c r="B638" s="33"/>
      <c r="C638" s="26"/>
      <c r="E638" s="26"/>
      <c r="L638" s="26"/>
    </row>
    <row r="639" customFormat="false" ht="12.75" hidden="false" customHeight="true" outlineLevel="0" collapsed="false">
      <c r="B639" s="33"/>
      <c r="C639" s="26"/>
      <c r="E639" s="26"/>
      <c r="L639" s="26"/>
    </row>
    <row r="640" customFormat="false" ht="12.75" hidden="false" customHeight="true" outlineLevel="0" collapsed="false">
      <c r="B640" s="33"/>
      <c r="C640" s="26"/>
      <c r="E640" s="26"/>
      <c r="L640" s="26"/>
    </row>
    <row r="641" customFormat="false" ht="12.75" hidden="false" customHeight="true" outlineLevel="0" collapsed="false">
      <c r="B641" s="33"/>
      <c r="C641" s="26"/>
      <c r="E641" s="26"/>
      <c r="L641" s="26"/>
    </row>
    <row r="642" customFormat="false" ht="12.75" hidden="false" customHeight="true" outlineLevel="0" collapsed="false">
      <c r="B642" s="33"/>
      <c r="C642" s="26"/>
      <c r="E642" s="26"/>
      <c r="L642" s="26"/>
    </row>
    <row r="643" customFormat="false" ht="12.75" hidden="false" customHeight="true" outlineLevel="0" collapsed="false">
      <c r="B643" s="33"/>
      <c r="C643" s="26"/>
      <c r="E643" s="26"/>
      <c r="L643" s="26"/>
    </row>
    <row r="644" customFormat="false" ht="12.75" hidden="false" customHeight="true" outlineLevel="0" collapsed="false">
      <c r="B644" s="33"/>
      <c r="C644" s="26"/>
      <c r="E644" s="26"/>
      <c r="L644" s="26"/>
    </row>
    <row r="645" customFormat="false" ht="12.75" hidden="false" customHeight="true" outlineLevel="0" collapsed="false">
      <c r="B645" s="33"/>
      <c r="C645" s="26"/>
      <c r="E645" s="26"/>
      <c r="L645" s="26"/>
    </row>
    <row r="646" customFormat="false" ht="12.75" hidden="false" customHeight="true" outlineLevel="0" collapsed="false">
      <c r="B646" s="33"/>
      <c r="C646" s="26"/>
      <c r="E646" s="26"/>
      <c r="L646" s="26"/>
    </row>
    <row r="647" customFormat="false" ht="12.75" hidden="false" customHeight="true" outlineLevel="0" collapsed="false">
      <c r="B647" s="33"/>
      <c r="C647" s="26"/>
      <c r="E647" s="26"/>
      <c r="L647" s="26"/>
    </row>
    <row r="648" customFormat="false" ht="12.75" hidden="false" customHeight="true" outlineLevel="0" collapsed="false">
      <c r="B648" s="33"/>
      <c r="C648" s="26"/>
      <c r="E648" s="26"/>
      <c r="L648" s="26"/>
    </row>
    <row r="649" customFormat="false" ht="12.75" hidden="false" customHeight="true" outlineLevel="0" collapsed="false">
      <c r="B649" s="33"/>
      <c r="C649" s="26"/>
      <c r="E649" s="26"/>
      <c r="L649" s="26"/>
    </row>
    <row r="650" customFormat="false" ht="12.75" hidden="false" customHeight="true" outlineLevel="0" collapsed="false">
      <c r="B650" s="33"/>
      <c r="C650" s="26"/>
      <c r="E650" s="26"/>
      <c r="L650" s="26"/>
    </row>
    <row r="651" customFormat="false" ht="12.75" hidden="false" customHeight="true" outlineLevel="0" collapsed="false">
      <c r="B651" s="33"/>
      <c r="C651" s="26"/>
      <c r="E651" s="26"/>
      <c r="L651" s="26"/>
    </row>
    <row r="652" customFormat="false" ht="12.75" hidden="false" customHeight="true" outlineLevel="0" collapsed="false">
      <c r="B652" s="33"/>
      <c r="C652" s="26"/>
      <c r="E652" s="26"/>
      <c r="L652" s="26"/>
    </row>
    <row r="653" customFormat="false" ht="12.75" hidden="false" customHeight="true" outlineLevel="0" collapsed="false">
      <c r="B653" s="33"/>
      <c r="C653" s="26"/>
      <c r="E653" s="26"/>
      <c r="L653" s="26"/>
    </row>
    <row r="654" customFormat="false" ht="12.75" hidden="false" customHeight="true" outlineLevel="0" collapsed="false">
      <c r="B654" s="33"/>
      <c r="C654" s="26"/>
      <c r="E654" s="26"/>
      <c r="L654" s="26"/>
    </row>
    <row r="655" customFormat="false" ht="12.75" hidden="false" customHeight="true" outlineLevel="0" collapsed="false">
      <c r="B655" s="33"/>
      <c r="C655" s="26"/>
      <c r="E655" s="26"/>
      <c r="L655" s="26"/>
    </row>
    <row r="656" customFormat="false" ht="12.75" hidden="false" customHeight="true" outlineLevel="0" collapsed="false">
      <c r="B656" s="33"/>
      <c r="C656" s="26"/>
      <c r="E656" s="26"/>
      <c r="L656" s="26"/>
    </row>
    <row r="657" customFormat="false" ht="12.75" hidden="false" customHeight="true" outlineLevel="0" collapsed="false">
      <c r="B657" s="33"/>
      <c r="C657" s="26"/>
      <c r="E657" s="26"/>
      <c r="L657" s="26"/>
    </row>
    <row r="658" customFormat="false" ht="12.75" hidden="false" customHeight="true" outlineLevel="0" collapsed="false">
      <c r="B658" s="33"/>
      <c r="C658" s="26"/>
      <c r="E658" s="26"/>
      <c r="L658" s="26"/>
    </row>
    <row r="659" customFormat="false" ht="12.75" hidden="false" customHeight="true" outlineLevel="0" collapsed="false">
      <c r="B659" s="33"/>
      <c r="C659" s="26"/>
      <c r="E659" s="26"/>
      <c r="L659" s="26"/>
    </row>
    <row r="660" customFormat="false" ht="12.75" hidden="false" customHeight="true" outlineLevel="0" collapsed="false">
      <c r="B660" s="33"/>
      <c r="C660" s="26"/>
      <c r="E660" s="26"/>
      <c r="L660" s="26"/>
    </row>
    <row r="661" customFormat="false" ht="12.75" hidden="false" customHeight="true" outlineLevel="0" collapsed="false">
      <c r="B661" s="33"/>
      <c r="C661" s="26"/>
      <c r="E661" s="26"/>
      <c r="L661" s="26"/>
    </row>
    <row r="662" customFormat="false" ht="12.75" hidden="false" customHeight="true" outlineLevel="0" collapsed="false">
      <c r="B662" s="33"/>
      <c r="C662" s="26"/>
      <c r="E662" s="26"/>
      <c r="L662" s="26"/>
    </row>
    <row r="663" customFormat="false" ht="12.75" hidden="false" customHeight="true" outlineLevel="0" collapsed="false">
      <c r="B663" s="33"/>
      <c r="C663" s="26"/>
      <c r="E663" s="26"/>
      <c r="L663" s="26"/>
    </row>
    <row r="664" customFormat="false" ht="12.75" hidden="false" customHeight="true" outlineLevel="0" collapsed="false">
      <c r="B664" s="33"/>
      <c r="C664" s="26"/>
      <c r="E664" s="26"/>
      <c r="L664" s="26"/>
    </row>
    <row r="665" customFormat="false" ht="12.75" hidden="false" customHeight="true" outlineLevel="0" collapsed="false">
      <c r="B665" s="33"/>
      <c r="C665" s="26"/>
      <c r="E665" s="26"/>
      <c r="L665" s="26"/>
    </row>
    <row r="666" customFormat="false" ht="12.75" hidden="false" customHeight="true" outlineLevel="0" collapsed="false">
      <c r="B666" s="33"/>
      <c r="C666" s="26"/>
      <c r="E666" s="26"/>
      <c r="L666" s="26"/>
    </row>
    <row r="667" customFormat="false" ht="12.75" hidden="false" customHeight="true" outlineLevel="0" collapsed="false">
      <c r="B667" s="33"/>
      <c r="C667" s="26"/>
      <c r="E667" s="26"/>
      <c r="L667" s="26"/>
    </row>
    <row r="668" customFormat="false" ht="12.75" hidden="false" customHeight="true" outlineLevel="0" collapsed="false">
      <c r="B668" s="33"/>
      <c r="C668" s="26"/>
      <c r="E668" s="26"/>
      <c r="L668" s="26"/>
    </row>
    <row r="669" customFormat="false" ht="12.75" hidden="false" customHeight="true" outlineLevel="0" collapsed="false">
      <c r="B669" s="33"/>
      <c r="C669" s="26"/>
      <c r="E669" s="26"/>
      <c r="L669" s="26"/>
    </row>
    <row r="670" customFormat="false" ht="12.75" hidden="false" customHeight="true" outlineLevel="0" collapsed="false">
      <c r="B670" s="33"/>
      <c r="C670" s="26"/>
      <c r="E670" s="26"/>
      <c r="L670" s="26"/>
    </row>
    <row r="671" customFormat="false" ht="12.75" hidden="false" customHeight="true" outlineLevel="0" collapsed="false">
      <c r="B671" s="33"/>
      <c r="C671" s="26"/>
      <c r="E671" s="26"/>
      <c r="L671" s="26"/>
    </row>
    <row r="672" customFormat="false" ht="12.75" hidden="false" customHeight="true" outlineLevel="0" collapsed="false">
      <c r="B672" s="33"/>
      <c r="C672" s="26"/>
      <c r="E672" s="26"/>
      <c r="L672" s="26"/>
    </row>
    <row r="673" customFormat="false" ht="12.75" hidden="false" customHeight="true" outlineLevel="0" collapsed="false">
      <c r="B673" s="33"/>
      <c r="C673" s="26"/>
      <c r="E673" s="26"/>
      <c r="L673" s="26"/>
    </row>
    <row r="674" customFormat="false" ht="12.75" hidden="false" customHeight="true" outlineLevel="0" collapsed="false">
      <c r="B674" s="33"/>
      <c r="C674" s="26"/>
      <c r="E674" s="26"/>
      <c r="L674" s="26"/>
    </row>
    <row r="675" customFormat="false" ht="12.75" hidden="false" customHeight="true" outlineLevel="0" collapsed="false">
      <c r="B675" s="33"/>
      <c r="C675" s="26"/>
      <c r="E675" s="26"/>
      <c r="L675" s="26"/>
    </row>
    <row r="676" customFormat="false" ht="12.75" hidden="false" customHeight="true" outlineLevel="0" collapsed="false">
      <c r="B676" s="33"/>
      <c r="C676" s="26"/>
      <c r="E676" s="26"/>
      <c r="L676" s="26"/>
    </row>
    <row r="677" customFormat="false" ht="12.75" hidden="false" customHeight="true" outlineLevel="0" collapsed="false">
      <c r="B677" s="33"/>
      <c r="C677" s="26"/>
      <c r="E677" s="26"/>
      <c r="L677" s="26"/>
    </row>
    <row r="678" customFormat="false" ht="12.75" hidden="false" customHeight="true" outlineLevel="0" collapsed="false">
      <c r="B678" s="33"/>
      <c r="C678" s="26"/>
      <c r="E678" s="26"/>
      <c r="L678" s="26"/>
    </row>
    <row r="679" customFormat="false" ht="12.75" hidden="false" customHeight="true" outlineLevel="0" collapsed="false">
      <c r="B679" s="33"/>
      <c r="C679" s="26"/>
      <c r="E679" s="26"/>
      <c r="L679" s="26"/>
    </row>
    <row r="680" customFormat="false" ht="12.75" hidden="false" customHeight="true" outlineLevel="0" collapsed="false">
      <c r="B680" s="33"/>
      <c r="C680" s="26"/>
      <c r="E680" s="26"/>
      <c r="L680" s="26"/>
    </row>
    <row r="681" customFormat="false" ht="12.75" hidden="false" customHeight="true" outlineLevel="0" collapsed="false">
      <c r="B681" s="33"/>
      <c r="C681" s="26"/>
      <c r="E681" s="26"/>
      <c r="L681" s="26"/>
    </row>
    <row r="682" customFormat="false" ht="12.75" hidden="false" customHeight="true" outlineLevel="0" collapsed="false">
      <c r="B682" s="33"/>
      <c r="C682" s="26"/>
      <c r="E682" s="26"/>
      <c r="L682" s="26"/>
    </row>
    <row r="683" customFormat="false" ht="12.75" hidden="false" customHeight="true" outlineLevel="0" collapsed="false">
      <c r="B683" s="33"/>
      <c r="C683" s="26"/>
      <c r="E683" s="26"/>
      <c r="L683" s="26"/>
    </row>
    <row r="684" customFormat="false" ht="12.75" hidden="false" customHeight="true" outlineLevel="0" collapsed="false">
      <c r="B684" s="33"/>
      <c r="C684" s="26"/>
      <c r="E684" s="26"/>
      <c r="L684" s="26"/>
    </row>
    <row r="685" customFormat="false" ht="12.75" hidden="false" customHeight="true" outlineLevel="0" collapsed="false">
      <c r="B685" s="33"/>
      <c r="C685" s="26"/>
      <c r="E685" s="26"/>
      <c r="L685" s="26"/>
    </row>
    <row r="686" customFormat="false" ht="12.75" hidden="false" customHeight="true" outlineLevel="0" collapsed="false">
      <c r="B686" s="33"/>
      <c r="C686" s="26"/>
      <c r="E686" s="26"/>
      <c r="L686" s="26"/>
    </row>
    <row r="687" customFormat="false" ht="12.75" hidden="false" customHeight="true" outlineLevel="0" collapsed="false">
      <c r="B687" s="33"/>
      <c r="C687" s="26"/>
      <c r="E687" s="26"/>
      <c r="L687" s="26"/>
    </row>
    <row r="688" customFormat="false" ht="12.75" hidden="false" customHeight="true" outlineLevel="0" collapsed="false">
      <c r="B688" s="33"/>
      <c r="C688" s="26"/>
      <c r="E688" s="26"/>
      <c r="L688" s="26"/>
    </row>
    <row r="689" customFormat="false" ht="12.75" hidden="false" customHeight="true" outlineLevel="0" collapsed="false">
      <c r="B689" s="33"/>
      <c r="C689" s="26"/>
      <c r="E689" s="26"/>
      <c r="L689" s="26"/>
    </row>
    <row r="690" customFormat="false" ht="12.75" hidden="false" customHeight="true" outlineLevel="0" collapsed="false">
      <c r="B690" s="33"/>
      <c r="C690" s="26"/>
      <c r="E690" s="26"/>
      <c r="L690" s="26"/>
    </row>
    <row r="691" customFormat="false" ht="12.75" hidden="false" customHeight="true" outlineLevel="0" collapsed="false">
      <c r="B691" s="33"/>
      <c r="C691" s="26"/>
      <c r="E691" s="26"/>
      <c r="L691" s="26"/>
    </row>
    <row r="692" customFormat="false" ht="12.75" hidden="false" customHeight="true" outlineLevel="0" collapsed="false">
      <c r="B692" s="33"/>
      <c r="C692" s="26"/>
      <c r="E692" s="26"/>
      <c r="L692" s="26"/>
    </row>
    <row r="693" customFormat="false" ht="12.75" hidden="false" customHeight="true" outlineLevel="0" collapsed="false">
      <c r="B693" s="33"/>
      <c r="C693" s="26"/>
      <c r="E693" s="26"/>
      <c r="L693" s="26"/>
    </row>
    <row r="694" customFormat="false" ht="12.75" hidden="false" customHeight="true" outlineLevel="0" collapsed="false">
      <c r="B694" s="33"/>
      <c r="C694" s="26"/>
      <c r="E694" s="26"/>
      <c r="L694" s="26"/>
    </row>
    <row r="695" customFormat="false" ht="12.75" hidden="false" customHeight="true" outlineLevel="0" collapsed="false">
      <c r="B695" s="33"/>
      <c r="C695" s="26"/>
      <c r="E695" s="26"/>
      <c r="L695" s="26"/>
    </row>
    <row r="696" customFormat="false" ht="12.75" hidden="false" customHeight="true" outlineLevel="0" collapsed="false">
      <c r="B696" s="33"/>
      <c r="C696" s="26"/>
      <c r="E696" s="26"/>
      <c r="L696" s="26"/>
    </row>
    <row r="697" customFormat="false" ht="12.75" hidden="false" customHeight="true" outlineLevel="0" collapsed="false">
      <c r="B697" s="33"/>
      <c r="C697" s="26"/>
      <c r="E697" s="26"/>
      <c r="L697" s="26"/>
    </row>
    <row r="698" customFormat="false" ht="12.75" hidden="false" customHeight="true" outlineLevel="0" collapsed="false">
      <c r="B698" s="33"/>
      <c r="C698" s="26"/>
      <c r="E698" s="26"/>
      <c r="L698" s="26"/>
    </row>
    <row r="699" customFormat="false" ht="12.75" hidden="false" customHeight="true" outlineLevel="0" collapsed="false">
      <c r="B699" s="33"/>
      <c r="C699" s="26"/>
      <c r="E699" s="26"/>
      <c r="L699" s="26"/>
    </row>
    <row r="700" customFormat="false" ht="12.75" hidden="false" customHeight="true" outlineLevel="0" collapsed="false">
      <c r="B700" s="33"/>
      <c r="C700" s="26"/>
      <c r="E700" s="26"/>
      <c r="L700" s="26"/>
    </row>
    <row r="701" customFormat="false" ht="12.75" hidden="false" customHeight="true" outlineLevel="0" collapsed="false">
      <c r="B701" s="33"/>
      <c r="C701" s="26"/>
      <c r="E701" s="26"/>
      <c r="L701" s="26"/>
    </row>
    <row r="702" customFormat="false" ht="12.75" hidden="false" customHeight="true" outlineLevel="0" collapsed="false">
      <c r="B702" s="33"/>
      <c r="C702" s="26"/>
      <c r="E702" s="26"/>
      <c r="L702" s="26"/>
    </row>
    <row r="703" customFormat="false" ht="12.75" hidden="false" customHeight="true" outlineLevel="0" collapsed="false">
      <c r="B703" s="33"/>
      <c r="C703" s="26"/>
      <c r="E703" s="26"/>
      <c r="L703" s="26"/>
    </row>
    <row r="704" customFormat="false" ht="12.75" hidden="false" customHeight="true" outlineLevel="0" collapsed="false">
      <c r="B704" s="33"/>
      <c r="C704" s="26"/>
      <c r="E704" s="26"/>
      <c r="L704" s="26"/>
    </row>
    <row r="705" customFormat="false" ht="12.75" hidden="false" customHeight="true" outlineLevel="0" collapsed="false">
      <c r="B705" s="33"/>
      <c r="C705" s="26"/>
      <c r="E705" s="26"/>
      <c r="L705" s="26"/>
    </row>
    <row r="706" customFormat="false" ht="12.75" hidden="false" customHeight="true" outlineLevel="0" collapsed="false">
      <c r="B706" s="33"/>
      <c r="C706" s="26"/>
      <c r="E706" s="26"/>
      <c r="L706" s="26"/>
    </row>
    <row r="707" customFormat="false" ht="12.75" hidden="false" customHeight="true" outlineLevel="0" collapsed="false">
      <c r="B707" s="33"/>
      <c r="C707" s="26"/>
      <c r="E707" s="26"/>
      <c r="L707" s="26"/>
    </row>
    <row r="708" customFormat="false" ht="12.75" hidden="false" customHeight="true" outlineLevel="0" collapsed="false">
      <c r="B708" s="33"/>
      <c r="C708" s="26"/>
      <c r="E708" s="26"/>
      <c r="L708" s="26"/>
    </row>
    <row r="709" customFormat="false" ht="12.75" hidden="false" customHeight="true" outlineLevel="0" collapsed="false">
      <c r="B709" s="33"/>
      <c r="C709" s="26"/>
      <c r="E709" s="26"/>
      <c r="L709" s="26"/>
    </row>
    <row r="710" customFormat="false" ht="12.75" hidden="false" customHeight="true" outlineLevel="0" collapsed="false">
      <c r="B710" s="33"/>
      <c r="C710" s="26"/>
      <c r="E710" s="26"/>
      <c r="L710" s="26"/>
    </row>
    <row r="711" customFormat="false" ht="12.75" hidden="false" customHeight="true" outlineLevel="0" collapsed="false">
      <c r="B711" s="33"/>
      <c r="C711" s="26"/>
      <c r="E711" s="26"/>
      <c r="L711" s="26"/>
    </row>
    <row r="712" customFormat="false" ht="12.75" hidden="false" customHeight="true" outlineLevel="0" collapsed="false">
      <c r="B712" s="33"/>
      <c r="C712" s="26"/>
      <c r="E712" s="26"/>
      <c r="L712" s="26"/>
    </row>
    <row r="713" customFormat="false" ht="12.75" hidden="false" customHeight="true" outlineLevel="0" collapsed="false">
      <c r="B713" s="33"/>
      <c r="C713" s="26"/>
      <c r="E713" s="26"/>
      <c r="L713" s="26"/>
    </row>
    <row r="714" customFormat="false" ht="12.75" hidden="false" customHeight="true" outlineLevel="0" collapsed="false">
      <c r="B714" s="33"/>
      <c r="C714" s="26"/>
      <c r="E714" s="26"/>
      <c r="L714" s="26"/>
    </row>
    <row r="715" customFormat="false" ht="12.75" hidden="false" customHeight="true" outlineLevel="0" collapsed="false">
      <c r="B715" s="33"/>
      <c r="C715" s="26"/>
      <c r="E715" s="26"/>
      <c r="L715" s="26"/>
    </row>
    <row r="716" customFormat="false" ht="12.75" hidden="false" customHeight="true" outlineLevel="0" collapsed="false">
      <c r="B716" s="33"/>
      <c r="C716" s="26"/>
      <c r="E716" s="26"/>
      <c r="L716" s="26"/>
    </row>
    <row r="717" customFormat="false" ht="12.75" hidden="false" customHeight="true" outlineLevel="0" collapsed="false">
      <c r="B717" s="33"/>
      <c r="C717" s="26"/>
      <c r="E717" s="26"/>
      <c r="L717" s="26"/>
    </row>
    <row r="718" customFormat="false" ht="12.75" hidden="false" customHeight="true" outlineLevel="0" collapsed="false">
      <c r="B718" s="33"/>
      <c r="C718" s="26"/>
      <c r="E718" s="26"/>
      <c r="L718" s="26"/>
    </row>
    <row r="719" customFormat="false" ht="12.75" hidden="false" customHeight="true" outlineLevel="0" collapsed="false">
      <c r="B719" s="33"/>
      <c r="C719" s="26"/>
      <c r="E719" s="26"/>
      <c r="L719" s="26"/>
    </row>
    <row r="720" customFormat="false" ht="12.75" hidden="false" customHeight="true" outlineLevel="0" collapsed="false">
      <c r="B720" s="33"/>
      <c r="C720" s="26"/>
      <c r="E720" s="26"/>
      <c r="L720" s="26"/>
    </row>
    <row r="721" customFormat="false" ht="12.75" hidden="false" customHeight="true" outlineLevel="0" collapsed="false">
      <c r="B721" s="33"/>
      <c r="C721" s="26"/>
      <c r="E721" s="26"/>
      <c r="L721" s="26"/>
    </row>
    <row r="722" customFormat="false" ht="12.75" hidden="false" customHeight="true" outlineLevel="0" collapsed="false">
      <c r="B722" s="33"/>
      <c r="C722" s="26"/>
      <c r="E722" s="26"/>
      <c r="L722" s="26"/>
    </row>
    <row r="723" customFormat="false" ht="12.75" hidden="false" customHeight="true" outlineLevel="0" collapsed="false">
      <c r="B723" s="33"/>
      <c r="C723" s="26"/>
      <c r="E723" s="26"/>
      <c r="L723" s="26"/>
    </row>
    <row r="724" customFormat="false" ht="12.75" hidden="false" customHeight="true" outlineLevel="0" collapsed="false">
      <c r="B724" s="33"/>
      <c r="C724" s="26"/>
      <c r="E724" s="26"/>
      <c r="L724" s="26"/>
    </row>
    <row r="725" customFormat="false" ht="12.75" hidden="false" customHeight="true" outlineLevel="0" collapsed="false">
      <c r="B725" s="33"/>
      <c r="C725" s="26"/>
      <c r="E725" s="26"/>
      <c r="L725" s="26"/>
    </row>
    <row r="726" customFormat="false" ht="12.75" hidden="false" customHeight="true" outlineLevel="0" collapsed="false">
      <c r="B726" s="33"/>
      <c r="C726" s="26"/>
      <c r="E726" s="26"/>
      <c r="L726" s="26"/>
    </row>
    <row r="727" customFormat="false" ht="12.75" hidden="false" customHeight="true" outlineLevel="0" collapsed="false">
      <c r="B727" s="33"/>
      <c r="C727" s="26"/>
      <c r="E727" s="26"/>
      <c r="L727" s="26"/>
    </row>
    <row r="728" customFormat="false" ht="12.75" hidden="false" customHeight="true" outlineLevel="0" collapsed="false">
      <c r="B728" s="33"/>
      <c r="C728" s="26"/>
      <c r="E728" s="26"/>
      <c r="L728" s="26"/>
    </row>
    <row r="729" customFormat="false" ht="12.75" hidden="false" customHeight="true" outlineLevel="0" collapsed="false">
      <c r="B729" s="33"/>
      <c r="C729" s="26"/>
      <c r="E729" s="26"/>
      <c r="L729" s="26"/>
    </row>
    <row r="730" customFormat="false" ht="12.75" hidden="false" customHeight="true" outlineLevel="0" collapsed="false">
      <c r="B730" s="33"/>
      <c r="C730" s="26"/>
      <c r="E730" s="26"/>
      <c r="L730" s="26"/>
    </row>
    <row r="731" customFormat="false" ht="12.75" hidden="false" customHeight="true" outlineLevel="0" collapsed="false">
      <c r="B731" s="33"/>
      <c r="C731" s="26"/>
      <c r="E731" s="26"/>
      <c r="L731" s="26"/>
    </row>
    <row r="732" customFormat="false" ht="12.75" hidden="false" customHeight="true" outlineLevel="0" collapsed="false">
      <c r="B732" s="33"/>
      <c r="C732" s="26"/>
      <c r="E732" s="26"/>
      <c r="L732" s="26"/>
    </row>
    <row r="733" customFormat="false" ht="12.75" hidden="false" customHeight="true" outlineLevel="0" collapsed="false">
      <c r="B733" s="33"/>
      <c r="C733" s="26"/>
      <c r="E733" s="26"/>
      <c r="L733" s="26"/>
    </row>
    <row r="734" customFormat="false" ht="12.75" hidden="false" customHeight="true" outlineLevel="0" collapsed="false">
      <c r="B734" s="33"/>
      <c r="C734" s="26"/>
      <c r="E734" s="26"/>
      <c r="L734" s="26"/>
    </row>
    <row r="735" customFormat="false" ht="12.75" hidden="false" customHeight="true" outlineLevel="0" collapsed="false">
      <c r="B735" s="33"/>
      <c r="C735" s="26"/>
      <c r="E735" s="26"/>
      <c r="L735" s="26"/>
    </row>
    <row r="736" customFormat="false" ht="12.75" hidden="false" customHeight="true" outlineLevel="0" collapsed="false">
      <c r="B736" s="33"/>
      <c r="C736" s="26"/>
      <c r="E736" s="26"/>
      <c r="L736" s="26"/>
    </row>
    <row r="737" customFormat="false" ht="12.75" hidden="false" customHeight="true" outlineLevel="0" collapsed="false">
      <c r="B737" s="33"/>
      <c r="C737" s="26"/>
      <c r="E737" s="26"/>
      <c r="L737" s="26"/>
    </row>
    <row r="738" customFormat="false" ht="12.75" hidden="false" customHeight="true" outlineLevel="0" collapsed="false">
      <c r="B738" s="33"/>
      <c r="C738" s="26"/>
      <c r="E738" s="26"/>
      <c r="L738" s="26"/>
    </row>
    <row r="739" customFormat="false" ht="12.75" hidden="false" customHeight="true" outlineLevel="0" collapsed="false">
      <c r="B739" s="33"/>
      <c r="C739" s="26"/>
      <c r="E739" s="26"/>
      <c r="L739" s="26"/>
    </row>
    <row r="740" customFormat="false" ht="12.75" hidden="false" customHeight="true" outlineLevel="0" collapsed="false">
      <c r="B740" s="33"/>
      <c r="C740" s="26"/>
      <c r="E740" s="26"/>
      <c r="L740" s="26"/>
    </row>
    <row r="741" customFormat="false" ht="12.75" hidden="false" customHeight="true" outlineLevel="0" collapsed="false">
      <c r="B741" s="33"/>
      <c r="C741" s="26"/>
      <c r="E741" s="26"/>
      <c r="L741" s="26"/>
    </row>
    <row r="742" customFormat="false" ht="12.75" hidden="false" customHeight="true" outlineLevel="0" collapsed="false">
      <c r="B742" s="33"/>
      <c r="C742" s="26"/>
      <c r="E742" s="26"/>
      <c r="L742" s="26"/>
    </row>
    <row r="743" customFormat="false" ht="12.75" hidden="false" customHeight="true" outlineLevel="0" collapsed="false">
      <c r="B743" s="33"/>
      <c r="C743" s="26"/>
      <c r="E743" s="26"/>
      <c r="L743" s="26"/>
    </row>
    <row r="744" customFormat="false" ht="12.75" hidden="false" customHeight="true" outlineLevel="0" collapsed="false">
      <c r="B744" s="33"/>
      <c r="C744" s="26"/>
      <c r="E744" s="26"/>
      <c r="L744" s="26"/>
    </row>
    <row r="745" customFormat="false" ht="12.75" hidden="false" customHeight="true" outlineLevel="0" collapsed="false">
      <c r="B745" s="33"/>
      <c r="C745" s="26"/>
      <c r="E745" s="26"/>
      <c r="L745" s="26"/>
    </row>
    <row r="746" customFormat="false" ht="12.75" hidden="false" customHeight="true" outlineLevel="0" collapsed="false">
      <c r="B746" s="33"/>
      <c r="C746" s="26"/>
      <c r="E746" s="26"/>
      <c r="L746" s="26"/>
    </row>
    <row r="747" customFormat="false" ht="12.75" hidden="false" customHeight="true" outlineLevel="0" collapsed="false">
      <c r="B747" s="33"/>
      <c r="C747" s="26"/>
      <c r="E747" s="26"/>
      <c r="L747" s="26"/>
    </row>
    <row r="748" customFormat="false" ht="12.75" hidden="false" customHeight="true" outlineLevel="0" collapsed="false">
      <c r="B748" s="33"/>
      <c r="C748" s="26"/>
      <c r="E748" s="26"/>
      <c r="L748" s="26"/>
    </row>
    <row r="749" customFormat="false" ht="12.75" hidden="false" customHeight="true" outlineLevel="0" collapsed="false">
      <c r="B749" s="33"/>
      <c r="C749" s="26"/>
      <c r="E749" s="26"/>
      <c r="L749" s="26"/>
    </row>
    <row r="750" customFormat="false" ht="12.75" hidden="false" customHeight="true" outlineLevel="0" collapsed="false">
      <c r="B750" s="33"/>
      <c r="C750" s="26"/>
      <c r="E750" s="26"/>
      <c r="L750" s="26"/>
    </row>
    <row r="751" customFormat="false" ht="12.75" hidden="false" customHeight="true" outlineLevel="0" collapsed="false">
      <c r="B751" s="33"/>
      <c r="C751" s="26"/>
      <c r="E751" s="26"/>
      <c r="L751" s="26"/>
    </row>
    <row r="752" customFormat="false" ht="12.75" hidden="false" customHeight="true" outlineLevel="0" collapsed="false">
      <c r="B752" s="33"/>
      <c r="C752" s="26"/>
      <c r="E752" s="26"/>
      <c r="L752" s="26"/>
    </row>
    <row r="753" customFormat="false" ht="12.75" hidden="false" customHeight="true" outlineLevel="0" collapsed="false">
      <c r="B753" s="33"/>
      <c r="C753" s="26"/>
      <c r="E753" s="26"/>
      <c r="L753" s="26"/>
    </row>
    <row r="754" customFormat="false" ht="12.75" hidden="false" customHeight="true" outlineLevel="0" collapsed="false">
      <c r="B754" s="33"/>
      <c r="C754" s="26"/>
      <c r="E754" s="26"/>
      <c r="L754" s="26"/>
    </row>
    <row r="755" customFormat="false" ht="12.75" hidden="false" customHeight="true" outlineLevel="0" collapsed="false">
      <c r="B755" s="33"/>
      <c r="C755" s="26"/>
      <c r="E755" s="26"/>
      <c r="L755" s="26"/>
    </row>
    <row r="756" customFormat="false" ht="12.75" hidden="false" customHeight="true" outlineLevel="0" collapsed="false">
      <c r="B756" s="33"/>
      <c r="C756" s="26"/>
      <c r="E756" s="26"/>
      <c r="L756" s="26"/>
    </row>
    <row r="757" customFormat="false" ht="12.75" hidden="false" customHeight="true" outlineLevel="0" collapsed="false">
      <c r="B757" s="33"/>
      <c r="C757" s="26"/>
      <c r="E757" s="26"/>
      <c r="L757" s="26"/>
    </row>
    <row r="758" customFormat="false" ht="12.75" hidden="false" customHeight="true" outlineLevel="0" collapsed="false">
      <c r="B758" s="33"/>
      <c r="C758" s="26"/>
      <c r="E758" s="26"/>
      <c r="L758" s="26"/>
    </row>
    <row r="759" customFormat="false" ht="12.75" hidden="false" customHeight="true" outlineLevel="0" collapsed="false">
      <c r="B759" s="33"/>
      <c r="C759" s="26"/>
      <c r="E759" s="26"/>
      <c r="L759" s="26"/>
    </row>
    <row r="760" customFormat="false" ht="12.75" hidden="false" customHeight="true" outlineLevel="0" collapsed="false">
      <c r="B760" s="33"/>
      <c r="C760" s="26"/>
      <c r="E760" s="26"/>
      <c r="L760" s="26"/>
    </row>
    <row r="761" customFormat="false" ht="12.75" hidden="false" customHeight="true" outlineLevel="0" collapsed="false">
      <c r="B761" s="33"/>
      <c r="C761" s="26"/>
      <c r="E761" s="26"/>
      <c r="L761" s="26"/>
    </row>
    <row r="762" customFormat="false" ht="12.75" hidden="false" customHeight="true" outlineLevel="0" collapsed="false">
      <c r="B762" s="33"/>
      <c r="C762" s="26"/>
      <c r="E762" s="26"/>
      <c r="L762" s="26"/>
    </row>
    <row r="763" customFormat="false" ht="12.75" hidden="false" customHeight="true" outlineLevel="0" collapsed="false">
      <c r="B763" s="33"/>
      <c r="C763" s="26"/>
      <c r="E763" s="26"/>
      <c r="L763" s="26"/>
    </row>
    <row r="764" customFormat="false" ht="12.75" hidden="false" customHeight="true" outlineLevel="0" collapsed="false">
      <c r="B764" s="33"/>
      <c r="C764" s="26"/>
      <c r="E764" s="26"/>
      <c r="L764" s="26"/>
    </row>
    <row r="765" customFormat="false" ht="12.75" hidden="false" customHeight="true" outlineLevel="0" collapsed="false">
      <c r="B765" s="33"/>
      <c r="C765" s="26"/>
      <c r="E765" s="26"/>
      <c r="L765" s="26"/>
    </row>
    <row r="766" customFormat="false" ht="12.75" hidden="false" customHeight="true" outlineLevel="0" collapsed="false">
      <c r="B766" s="33"/>
      <c r="C766" s="26"/>
      <c r="E766" s="26"/>
      <c r="L766" s="26"/>
    </row>
    <row r="767" customFormat="false" ht="12.75" hidden="false" customHeight="true" outlineLevel="0" collapsed="false">
      <c r="B767" s="33"/>
      <c r="C767" s="26"/>
      <c r="E767" s="26"/>
      <c r="L767" s="26"/>
    </row>
    <row r="768" customFormat="false" ht="12.75" hidden="false" customHeight="true" outlineLevel="0" collapsed="false">
      <c r="B768" s="33"/>
      <c r="C768" s="26"/>
      <c r="E768" s="26"/>
      <c r="L768" s="26"/>
    </row>
    <row r="769" customFormat="false" ht="12.75" hidden="false" customHeight="true" outlineLevel="0" collapsed="false">
      <c r="B769" s="33"/>
      <c r="C769" s="26"/>
      <c r="E769" s="26"/>
      <c r="L769" s="26"/>
    </row>
    <row r="770" customFormat="false" ht="12.75" hidden="false" customHeight="true" outlineLevel="0" collapsed="false">
      <c r="B770" s="33"/>
      <c r="C770" s="26"/>
      <c r="E770" s="26"/>
      <c r="L770" s="26"/>
    </row>
    <row r="771" customFormat="false" ht="12.75" hidden="false" customHeight="true" outlineLevel="0" collapsed="false">
      <c r="B771" s="33"/>
      <c r="C771" s="26"/>
      <c r="E771" s="26"/>
      <c r="L771" s="26"/>
    </row>
    <row r="772" customFormat="false" ht="12.75" hidden="false" customHeight="true" outlineLevel="0" collapsed="false">
      <c r="B772" s="33"/>
      <c r="C772" s="26"/>
      <c r="E772" s="26"/>
      <c r="L772" s="26"/>
    </row>
    <row r="773" customFormat="false" ht="12.75" hidden="false" customHeight="true" outlineLevel="0" collapsed="false">
      <c r="B773" s="33"/>
      <c r="C773" s="26"/>
      <c r="E773" s="26"/>
      <c r="L773" s="26"/>
    </row>
    <row r="774" customFormat="false" ht="12.75" hidden="false" customHeight="true" outlineLevel="0" collapsed="false">
      <c r="B774" s="33"/>
      <c r="C774" s="26"/>
      <c r="E774" s="26"/>
      <c r="L774" s="26"/>
    </row>
    <row r="775" customFormat="false" ht="12.75" hidden="false" customHeight="true" outlineLevel="0" collapsed="false">
      <c r="B775" s="33"/>
      <c r="C775" s="26"/>
      <c r="E775" s="26"/>
      <c r="L775" s="26"/>
    </row>
    <row r="776" customFormat="false" ht="12.75" hidden="false" customHeight="true" outlineLevel="0" collapsed="false">
      <c r="B776" s="33"/>
      <c r="C776" s="26"/>
      <c r="E776" s="26"/>
      <c r="L776" s="26"/>
    </row>
    <row r="777" customFormat="false" ht="12.75" hidden="false" customHeight="true" outlineLevel="0" collapsed="false">
      <c r="B777" s="33"/>
      <c r="C777" s="26"/>
      <c r="E777" s="26"/>
      <c r="L777" s="26"/>
    </row>
    <row r="778" customFormat="false" ht="12.75" hidden="false" customHeight="true" outlineLevel="0" collapsed="false">
      <c r="B778" s="33"/>
      <c r="C778" s="26"/>
      <c r="E778" s="26"/>
      <c r="L778" s="26"/>
    </row>
    <row r="779" customFormat="false" ht="12.75" hidden="false" customHeight="true" outlineLevel="0" collapsed="false">
      <c r="B779" s="33"/>
      <c r="C779" s="26"/>
      <c r="E779" s="26"/>
      <c r="L779" s="26"/>
    </row>
    <row r="780" customFormat="false" ht="12.75" hidden="false" customHeight="true" outlineLevel="0" collapsed="false">
      <c r="B780" s="33"/>
      <c r="C780" s="26"/>
      <c r="E780" s="26"/>
      <c r="L780" s="26"/>
    </row>
    <row r="781" customFormat="false" ht="12.75" hidden="false" customHeight="true" outlineLevel="0" collapsed="false">
      <c r="B781" s="33"/>
      <c r="C781" s="26"/>
      <c r="E781" s="26"/>
      <c r="L781" s="26"/>
    </row>
    <row r="782" customFormat="false" ht="12.75" hidden="false" customHeight="true" outlineLevel="0" collapsed="false">
      <c r="B782" s="33"/>
      <c r="C782" s="26"/>
      <c r="E782" s="26"/>
      <c r="L782" s="26"/>
    </row>
    <row r="783" customFormat="false" ht="12.75" hidden="false" customHeight="true" outlineLevel="0" collapsed="false">
      <c r="B783" s="33"/>
      <c r="C783" s="26"/>
      <c r="E783" s="26"/>
      <c r="L783" s="26"/>
    </row>
    <row r="784" customFormat="false" ht="12.75" hidden="false" customHeight="true" outlineLevel="0" collapsed="false">
      <c r="B784" s="33"/>
      <c r="C784" s="26"/>
      <c r="E784" s="26"/>
      <c r="L784" s="26"/>
    </row>
    <row r="785" customFormat="false" ht="12.75" hidden="false" customHeight="true" outlineLevel="0" collapsed="false">
      <c r="B785" s="33"/>
      <c r="C785" s="26"/>
      <c r="E785" s="26"/>
      <c r="L785" s="26"/>
    </row>
    <row r="786" customFormat="false" ht="12.75" hidden="false" customHeight="true" outlineLevel="0" collapsed="false">
      <c r="B786" s="33"/>
      <c r="C786" s="26"/>
      <c r="E786" s="26"/>
      <c r="L786" s="26"/>
    </row>
    <row r="787" customFormat="false" ht="12.75" hidden="false" customHeight="true" outlineLevel="0" collapsed="false">
      <c r="B787" s="33"/>
      <c r="C787" s="26"/>
      <c r="E787" s="26"/>
      <c r="L787" s="26"/>
    </row>
    <row r="788" customFormat="false" ht="12.75" hidden="false" customHeight="true" outlineLevel="0" collapsed="false">
      <c r="B788" s="33"/>
      <c r="C788" s="26"/>
      <c r="E788" s="26"/>
      <c r="L788" s="26"/>
    </row>
    <row r="789" customFormat="false" ht="12.75" hidden="false" customHeight="true" outlineLevel="0" collapsed="false">
      <c r="B789" s="33"/>
      <c r="C789" s="26"/>
      <c r="E789" s="26"/>
      <c r="L789" s="26"/>
    </row>
    <row r="790" customFormat="false" ht="12.75" hidden="false" customHeight="true" outlineLevel="0" collapsed="false">
      <c r="B790" s="33"/>
      <c r="C790" s="26"/>
      <c r="E790" s="26"/>
      <c r="L790" s="26"/>
    </row>
    <row r="791" customFormat="false" ht="12.75" hidden="false" customHeight="true" outlineLevel="0" collapsed="false">
      <c r="B791" s="33"/>
      <c r="C791" s="26"/>
      <c r="E791" s="26"/>
      <c r="L791" s="26"/>
    </row>
    <row r="792" customFormat="false" ht="12.75" hidden="false" customHeight="true" outlineLevel="0" collapsed="false">
      <c r="B792" s="33"/>
      <c r="C792" s="26"/>
      <c r="E792" s="26"/>
      <c r="L792" s="26"/>
    </row>
    <row r="793" customFormat="false" ht="12.75" hidden="false" customHeight="true" outlineLevel="0" collapsed="false">
      <c r="B793" s="33"/>
      <c r="C793" s="26"/>
      <c r="E793" s="26"/>
      <c r="L793" s="26"/>
    </row>
    <row r="794" customFormat="false" ht="12.75" hidden="false" customHeight="true" outlineLevel="0" collapsed="false">
      <c r="B794" s="33"/>
      <c r="C794" s="26"/>
      <c r="E794" s="26"/>
      <c r="L794" s="26"/>
    </row>
    <row r="795" customFormat="false" ht="12.75" hidden="false" customHeight="true" outlineLevel="0" collapsed="false">
      <c r="B795" s="33"/>
      <c r="C795" s="26"/>
      <c r="E795" s="26"/>
      <c r="L795" s="26"/>
    </row>
    <row r="796" customFormat="false" ht="12.75" hidden="false" customHeight="true" outlineLevel="0" collapsed="false">
      <c r="B796" s="33"/>
      <c r="C796" s="26"/>
      <c r="E796" s="26"/>
      <c r="L796" s="26"/>
    </row>
    <row r="797" customFormat="false" ht="12.75" hidden="false" customHeight="true" outlineLevel="0" collapsed="false">
      <c r="B797" s="33"/>
      <c r="C797" s="26"/>
      <c r="E797" s="26"/>
      <c r="L797" s="26"/>
    </row>
    <row r="798" customFormat="false" ht="12.75" hidden="false" customHeight="true" outlineLevel="0" collapsed="false">
      <c r="B798" s="33"/>
      <c r="C798" s="26"/>
      <c r="E798" s="26"/>
      <c r="L798" s="26"/>
    </row>
    <row r="799" customFormat="false" ht="12.75" hidden="false" customHeight="true" outlineLevel="0" collapsed="false">
      <c r="B799" s="33"/>
      <c r="C799" s="26"/>
      <c r="E799" s="26"/>
      <c r="L799" s="26"/>
    </row>
    <row r="800" customFormat="false" ht="12.75" hidden="false" customHeight="true" outlineLevel="0" collapsed="false">
      <c r="B800" s="33"/>
      <c r="C800" s="26"/>
      <c r="E800" s="26"/>
      <c r="L800" s="26"/>
    </row>
    <row r="801" customFormat="false" ht="12.75" hidden="false" customHeight="true" outlineLevel="0" collapsed="false">
      <c r="B801" s="33"/>
      <c r="C801" s="26"/>
      <c r="E801" s="26"/>
      <c r="L801" s="26"/>
    </row>
    <row r="802" customFormat="false" ht="12.75" hidden="false" customHeight="true" outlineLevel="0" collapsed="false">
      <c r="B802" s="33"/>
      <c r="C802" s="26"/>
      <c r="E802" s="26"/>
      <c r="L802" s="26"/>
    </row>
    <row r="803" customFormat="false" ht="12.75" hidden="false" customHeight="true" outlineLevel="0" collapsed="false">
      <c r="B803" s="33"/>
      <c r="C803" s="26"/>
      <c r="E803" s="26"/>
      <c r="L803" s="26"/>
    </row>
    <row r="804" customFormat="false" ht="12.75" hidden="false" customHeight="true" outlineLevel="0" collapsed="false">
      <c r="B804" s="33"/>
      <c r="C804" s="26"/>
      <c r="E804" s="26"/>
      <c r="L804" s="26"/>
    </row>
    <row r="805" customFormat="false" ht="12.75" hidden="false" customHeight="true" outlineLevel="0" collapsed="false">
      <c r="B805" s="33"/>
      <c r="C805" s="26"/>
      <c r="E805" s="26"/>
      <c r="L805" s="26"/>
    </row>
    <row r="806" customFormat="false" ht="12.75" hidden="false" customHeight="true" outlineLevel="0" collapsed="false">
      <c r="B806" s="33"/>
      <c r="C806" s="26"/>
      <c r="E806" s="26"/>
      <c r="L806" s="26"/>
    </row>
    <row r="807" customFormat="false" ht="12.75" hidden="false" customHeight="true" outlineLevel="0" collapsed="false">
      <c r="B807" s="33"/>
      <c r="C807" s="26"/>
      <c r="E807" s="26"/>
      <c r="L807" s="26"/>
    </row>
    <row r="808" customFormat="false" ht="12.75" hidden="false" customHeight="true" outlineLevel="0" collapsed="false">
      <c r="B808" s="33"/>
      <c r="C808" s="26"/>
      <c r="E808" s="26"/>
      <c r="L808" s="26"/>
    </row>
    <row r="809" customFormat="false" ht="12.75" hidden="false" customHeight="true" outlineLevel="0" collapsed="false">
      <c r="B809" s="33"/>
      <c r="C809" s="26"/>
      <c r="E809" s="26"/>
      <c r="L809" s="26"/>
    </row>
    <row r="810" customFormat="false" ht="12.75" hidden="false" customHeight="true" outlineLevel="0" collapsed="false">
      <c r="B810" s="33"/>
      <c r="C810" s="26"/>
      <c r="E810" s="26"/>
      <c r="L810" s="26"/>
    </row>
    <row r="811" customFormat="false" ht="12.75" hidden="false" customHeight="true" outlineLevel="0" collapsed="false">
      <c r="B811" s="33"/>
      <c r="C811" s="26"/>
      <c r="E811" s="26"/>
      <c r="L811" s="26"/>
    </row>
    <row r="812" customFormat="false" ht="12.75" hidden="false" customHeight="true" outlineLevel="0" collapsed="false">
      <c r="B812" s="33"/>
      <c r="C812" s="26"/>
      <c r="E812" s="26"/>
      <c r="L812" s="26"/>
    </row>
    <row r="813" customFormat="false" ht="12.75" hidden="false" customHeight="true" outlineLevel="0" collapsed="false">
      <c r="B813" s="33"/>
      <c r="C813" s="26"/>
      <c r="E813" s="26"/>
      <c r="L813" s="26"/>
    </row>
    <row r="814" customFormat="false" ht="12.75" hidden="false" customHeight="true" outlineLevel="0" collapsed="false">
      <c r="B814" s="33"/>
      <c r="C814" s="26"/>
      <c r="E814" s="26"/>
      <c r="L814" s="26"/>
    </row>
    <row r="815" customFormat="false" ht="12.75" hidden="false" customHeight="true" outlineLevel="0" collapsed="false">
      <c r="B815" s="33"/>
      <c r="C815" s="26"/>
      <c r="E815" s="26"/>
      <c r="L815" s="26"/>
    </row>
    <row r="816" customFormat="false" ht="12.75" hidden="false" customHeight="true" outlineLevel="0" collapsed="false">
      <c r="B816" s="33"/>
      <c r="C816" s="26"/>
      <c r="E816" s="26"/>
      <c r="L816" s="26"/>
    </row>
    <row r="817" customFormat="false" ht="12.75" hidden="false" customHeight="true" outlineLevel="0" collapsed="false">
      <c r="B817" s="33"/>
      <c r="C817" s="26"/>
      <c r="E817" s="26"/>
      <c r="L817" s="26"/>
    </row>
    <row r="818" customFormat="false" ht="12.75" hidden="false" customHeight="true" outlineLevel="0" collapsed="false">
      <c r="B818" s="33"/>
      <c r="C818" s="26"/>
      <c r="E818" s="26"/>
      <c r="L818" s="26"/>
    </row>
    <row r="819" customFormat="false" ht="12.75" hidden="false" customHeight="true" outlineLevel="0" collapsed="false">
      <c r="B819" s="33"/>
      <c r="C819" s="26"/>
      <c r="E819" s="26"/>
      <c r="L819" s="26"/>
    </row>
    <row r="820" customFormat="false" ht="12.75" hidden="false" customHeight="true" outlineLevel="0" collapsed="false">
      <c r="B820" s="33"/>
      <c r="C820" s="26"/>
      <c r="E820" s="26"/>
      <c r="L820" s="26"/>
    </row>
    <row r="821" customFormat="false" ht="12.75" hidden="false" customHeight="true" outlineLevel="0" collapsed="false">
      <c r="B821" s="33"/>
      <c r="C821" s="26"/>
      <c r="E821" s="26"/>
      <c r="L821" s="26"/>
    </row>
    <row r="822" customFormat="false" ht="12.75" hidden="false" customHeight="true" outlineLevel="0" collapsed="false">
      <c r="B822" s="33"/>
      <c r="C822" s="26"/>
      <c r="E822" s="26"/>
      <c r="L822" s="26"/>
    </row>
    <row r="823" customFormat="false" ht="12.75" hidden="false" customHeight="true" outlineLevel="0" collapsed="false">
      <c r="B823" s="33"/>
      <c r="C823" s="26"/>
      <c r="E823" s="26"/>
      <c r="L823" s="26"/>
    </row>
    <row r="824" customFormat="false" ht="12.75" hidden="false" customHeight="true" outlineLevel="0" collapsed="false">
      <c r="B824" s="33"/>
      <c r="C824" s="26"/>
      <c r="E824" s="26"/>
      <c r="L824" s="26"/>
    </row>
    <row r="825" customFormat="false" ht="12.75" hidden="false" customHeight="true" outlineLevel="0" collapsed="false">
      <c r="B825" s="33"/>
      <c r="C825" s="26"/>
      <c r="E825" s="26"/>
      <c r="L825" s="26"/>
    </row>
    <row r="826" customFormat="false" ht="12.75" hidden="false" customHeight="true" outlineLevel="0" collapsed="false">
      <c r="B826" s="33"/>
      <c r="C826" s="26"/>
      <c r="E826" s="26"/>
      <c r="L826" s="26"/>
    </row>
    <row r="827" customFormat="false" ht="12.75" hidden="false" customHeight="true" outlineLevel="0" collapsed="false">
      <c r="B827" s="33"/>
      <c r="C827" s="26"/>
      <c r="E827" s="26"/>
      <c r="L827" s="26"/>
    </row>
    <row r="828" customFormat="false" ht="12.75" hidden="false" customHeight="true" outlineLevel="0" collapsed="false">
      <c r="B828" s="33"/>
      <c r="C828" s="26"/>
      <c r="E828" s="26"/>
      <c r="L828" s="26"/>
    </row>
    <row r="829" customFormat="false" ht="12.75" hidden="false" customHeight="true" outlineLevel="0" collapsed="false">
      <c r="B829" s="33"/>
      <c r="C829" s="26"/>
      <c r="E829" s="26"/>
      <c r="L829" s="26"/>
    </row>
    <row r="830" customFormat="false" ht="12.75" hidden="false" customHeight="true" outlineLevel="0" collapsed="false">
      <c r="B830" s="33"/>
      <c r="C830" s="26"/>
      <c r="E830" s="26"/>
      <c r="L830" s="26"/>
    </row>
    <row r="831" customFormat="false" ht="12.75" hidden="false" customHeight="true" outlineLevel="0" collapsed="false">
      <c r="B831" s="33"/>
      <c r="C831" s="26"/>
      <c r="E831" s="26"/>
      <c r="L831" s="26"/>
    </row>
    <row r="832" customFormat="false" ht="12.75" hidden="false" customHeight="true" outlineLevel="0" collapsed="false">
      <c r="B832" s="33"/>
      <c r="C832" s="26"/>
      <c r="E832" s="26"/>
      <c r="L832" s="26"/>
    </row>
    <row r="833" customFormat="false" ht="12.75" hidden="false" customHeight="true" outlineLevel="0" collapsed="false">
      <c r="B833" s="33"/>
      <c r="C833" s="26"/>
      <c r="E833" s="26"/>
      <c r="L833" s="26"/>
    </row>
    <row r="834" customFormat="false" ht="12.75" hidden="false" customHeight="true" outlineLevel="0" collapsed="false">
      <c r="B834" s="33"/>
      <c r="C834" s="26"/>
      <c r="E834" s="26"/>
      <c r="L834" s="26"/>
    </row>
    <row r="835" customFormat="false" ht="12.75" hidden="false" customHeight="true" outlineLevel="0" collapsed="false">
      <c r="B835" s="33"/>
      <c r="C835" s="26"/>
      <c r="E835" s="26"/>
      <c r="L835" s="26"/>
    </row>
    <row r="836" customFormat="false" ht="12.75" hidden="false" customHeight="true" outlineLevel="0" collapsed="false">
      <c r="B836" s="33"/>
      <c r="C836" s="26"/>
      <c r="E836" s="26"/>
      <c r="L836" s="26"/>
    </row>
    <row r="837" customFormat="false" ht="12.75" hidden="false" customHeight="true" outlineLevel="0" collapsed="false">
      <c r="B837" s="33"/>
      <c r="C837" s="26"/>
      <c r="E837" s="26"/>
      <c r="L837" s="26"/>
    </row>
    <row r="838" customFormat="false" ht="12.75" hidden="false" customHeight="true" outlineLevel="0" collapsed="false">
      <c r="B838" s="33"/>
      <c r="C838" s="26"/>
      <c r="E838" s="26"/>
      <c r="L838" s="26"/>
    </row>
    <row r="839" customFormat="false" ht="12.75" hidden="false" customHeight="true" outlineLevel="0" collapsed="false">
      <c r="B839" s="33"/>
      <c r="C839" s="26"/>
      <c r="E839" s="26"/>
      <c r="L839" s="26"/>
    </row>
    <row r="840" customFormat="false" ht="12.75" hidden="false" customHeight="true" outlineLevel="0" collapsed="false">
      <c r="B840" s="33"/>
      <c r="C840" s="26"/>
      <c r="E840" s="26"/>
      <c r="L840" s="26"/>
    </row>
    <row r="841" customFormat="false" ht="12.75" hidden="false" customHeight="true" outlineLevel="0" collapsed="false">
      <c r="B841" s="33"/>
      <c r="C841" s="26"/>
      <c r="E841" s="26"/>
      <c r="L841" s="26"/>
    </row>
    <row r="842" customFormat="false" ht="12.75" hidden="false" customHeight="true" outlineLevel="0" collapsed="false">
      <c r="B842" s="33"/>
      <c r="C842" s="26"/>
      <c r="E842" s="26"/>
      <c r="L842" s="26"/>
    </row>
    <row r="843" customFormat="false" ht="12.75" hidden="false" customHeight="true" outlineLevel="0" collapsed="false">
      <c r="B843" s="33"/>
      <c r="C843" s="26"/>
      <c r="E843" s="26"/>
      <c r="L843" s="26"/>
    </row>
    <row r="844" customFormat="false" ht="12.75" hidden="false" customHeight="true" outlineLevel="0" collapsed="false">
      <c r="B844" s="33"/>
      <c r="C844" s="26"/>
      <c r="E844" s="26"/>
      <c r="L844" s="26"/>
    </row>
    <row r="845" customFormat="false" ht="12.75" hidden="false" customHeight="true" outlineLevel="0" collapsed="false">
      <c r="B845" s="33"/>
      <c r="C845" s="26"/>
      <c r="E845" s="26"/>
      <c r="L845" s="26"/>
    </row>
    <row r="846" customFormat="false" ht="12.75" hidden="false" customHeight="true" outlineLevel="0" collapsed="false">
      <c r="B846" s="33"/>
      <c r="C846" s="26"/>
      <c r="E846" s="26"/>
      <c r="L846" s="26"/>
    </row>
    <row r="847" customFormat="false" ht="12.75" hidden="false" customHeight="true" outlineLevel="0" collapsed="false">
      <c r="B847" s="33"/>
      <c r="C847" s="26"/>
      <c r="E847" s="26"/>
      <c r="L847" s="26"/>
    </row>
    <row r="848" customFormat="false" ht="12.75" hidden="false" customHeight="true" outlineLevel="0" collapsed="false">
      <c r="B848" s="33"/>
      <c r="C848" s="26"/>
      <c r="E848" s="26"/>
      <c r="L848" s="26"/>
    </row>
    <row r="849" customFormat="false" ht="12.75" hidden="false" customHeight="true" outlineLevel="0" collapsed="false">
      <c r="B849" s="33"/>
      <c r="C849" s="26"/>
      <c r="E849" s="26"/>
      <c r="L849" s="26"/>
    </row>
    <row r="850" customFormat="false" ht="12.75" hidden="false" customHeight="true" outlineLevel="0" collapsed="false">
      <c r="B850" s="33"/>
      <c r="C850" s="26"/>
      <c r="E850" s="26"/>
      <c r="L850" s="26"/>
    </row>
    <row r="851" customFormat="false" ht="12.75" hidden="false" customHeight="true" outlineLevel="0" collapsed="false">
      <c r="B851" s="33"/>
      <c r="C851" s="26"/>
      <c r="E851" s="26"/>
      <c r="L851" s="26"/>
    </row>
    <row r="852" customFormat="false" ht="12.75" hidden="false" customHeight="true" outlineLevel="0" collapsed="false">
      <c r="B852" s="33"/>
      <c r="C852" s="26"/>
      <c r="E852" s="26"/>
      <c r="L852" s="26"/>
    </row>
    <row r="853" customFormat="false" ht="12.75" hidden="false" customHeight="true" outlineLevel="0" collapsed="false">
      <c r="B853" s="33"/>
      <c r="C853" s="26"/>
      <c r="E853" s="26"/>
      <c r="L853" s="26"/>
    </row>
    <row r="854" customFormat="false" ht="12.75" hidden="false" customHeight="true" outlineLevel="0" collapsed="false">
      <c r="B854" s="33"/>
      <c r="C854" s="26"/>
      <c r="E854" s="26"/>
      <c r="L854" s="26"/>
    </row>
    <row r="855" customFormat="false" ht="12.75" hidden="false" customHeight="true" outlineLevel="0" collapsed="false">
      <c r="B855" s="33"/>
      <c r="C855" s="26"/>
      <c r="E855" s="26"/>
      <c r="L855" s="26"/>
    </row>
    <row r="856" customFormat="false" ht="12.75" hidden="false" customHeight="true" outlineLevel="0" collapsed="false">
      <c r="B856" s="33"/>
      <c r="C856" s="26"/>
      <c r="E856" s="26"/>
      <c r="L856" s="26"/>
    </row>
    <row r="857" customFormat="false" ht="12.75" hidden="false" customHeight="true" outlineLevel="0" collapsed="false">
      <c r="B857" s="33"/>
      <c r="C857" s="26"/>
      <c r="E857" s="26"/>
      <c r="L857" s="26"/>
    </row>
    <row r="858" customFormat="false" ht="12.75" hidden="false" customHeight="true" outlineLevel="0" collapsed="false">
      <c r="B858" s="33"/>
      <c r="C858" s="26"/>
      <c r="E858" s="26"/>
      <c r="L858" s="26"/>
    </row>
    <row r="859" customFormat="false" ht="12.75" hidden="false" customHeight="true" outlineLevel="0" collapsed="false">
      <c r="B859" s="33"/>
      <c r="C859" s="26"/>
      <c r="E859" s="26"/>
      <c r="L859" s="26"/>
    </row>
    <row r="860" customFormat="false" ht="12.75" hidden="false" customHeight="true" outlineLevel="0" collapsed="false">
      <c r="B860" s="33"/>
      <c r="C860" s="26"/>
      <c r="E860" s="26"/>
      <c r="L860" s="26"/>
    </row>
    <row r="861" customFormat="false" ht="12.75" hidden="false" customHeight="true" outlineLevel="0" collapsed="false">
      <c r="B861" s="33"/>
      <c r="C861" s="26"/>
      <c r="E861" s="26"/>
      <c r="L861" s="26"/>
    </row>
    <row r="862" customFormat="false" ht="12.75" hidden="false" customHeight="true" outlineLevel="0" collapsed="false">
      <c r="B862" s="33"/>
      <c r="C862" s="26"/>
      <c r="E862" s="26"/>
      <c r="L862" s="26"/>
    </row>
    <row r="863" customFormat="false" ht="12.75" hidden="false" customHeight="true" outlineLevel="0" collapsed="false">
      <c r="B863" s="33"/>
      <c r="C863" s="26"/>
      <c r="E863" s="26"/>
      <c r="L863" s="26"/>
    </row>
    <row r="864" customFormat="false" ht="12.75" hidden="false" customHeight="true" outlineLevel="0" collapsed="false">
      <c r="B864" s="33"/>
      <c r="C864" s="26"/>
      <c r="E864" s="26"/>
      <c r="L864" s="26"/>
    </row>
    <row r="865" customFormat="false" ht="12.75" hidden="false" customHeight="true" outlineLevel="0" collapsed="false">
      <c r="B865" s="33"/>
      <c r="C865" s="26"/>
      <c r="E865" s="26"/>
      <c r="L865" s="26"/>
    </row>
    <row r="866" customFormat="false" ht="12.75" hidden="false" customHeight="true" outlineLevel="0" collapsed="false">
      <c r="B866" s="33"/>
      <c r="C866" s="26"/>
      <c r="E866" s="26"/>
      <c r="L866" s="26"/>
    </row>
    <row r="867" customFormat="false" ht="12.75" hidden="false" customHeight="true" outlineLevel="0" collapsed="false">
      <c r="B867" s="33"/>
      <c r="C867" s="26"/>
      <c r="E867" s="26"/>
      <c r="L867" s="26"/>
    </row>
    <row r="868" customFormat="false" ht="12.75" hidden="false" customHeight="true" outlineLevel="0" collapsed="false">
      <c r="B868" s="33"/>
      <c r="C868" s="26"/>
      <c r="E868" s="26"/>
      <c r="L868" s="26"/>
    </row>
    <row r="869" customFormat="false" ht="12.75" hidden="false" customHeight="true" outlineLevel="0" collapsed="false">
      <c r="B869" s="33"/>
      <c r="C869" s="26"/>
      <c r="E869" s="26"/>
      <c r="L869" s="26"/>
    </row>
    <row r="870" customFormat="false" ht="12.75" hidden="false" customHeight="true" outlineLevel="0" collapsed="false">
      <c r="B870" s="33"/>
      <c r="C870" s="26"/>
      <c r="E870" s="26"/>
      <c r="L870" s="26"/>
    </row>
    <row r="871" customFormat="false" ht="12.75" hidden="false" customHeight="true" outlineLevel="0" collapsed="false">
      <c r="B871" s="33"/>
      <c r="C871" s="26"/>
      <c r="E871" s="26"/>
      <c r="L871" s="26"/>
    </row>
    <row r="872" customFormat="false" ht="12.75" hidden="false" customHeight="true" outlineLevel="0" collapsed="false">
      <c r="B872" s="33"/>
      <c r="C872" s="26"/>
      <c r="E872" s="26"/>
      <c r="L872" s="26"/>
    </row>
    <row r="873" customFormat="false" ht="12.75" hidden="false" customHeight="true" outlineLevel="0" collapsed="false">
      <c r="B873" s="33"/>
      <c r="C873" s="26"/>
      <c r="E873" s="26"/>
      <c r="L873" s="26"/>
    </row>
    <row r="874" customFormat="false" ht="12.75" hidden="false" customHeight="true" outlineLevel="0" collapsed="false">
      <c r="B874" s="33"/>
      <c r="C874" s="26"/>
      <c r="E874" s="26"/>
      <c r="L874" s="26"/>
    </row>
    <row r="875" customFormat="false" ht="12.75" hidden="false" customHeight="true" outlineLevel="0" collapsed="false">
      <c r="B875" s="33"/>
      <c r="C875" s="26"/>
      <c r="E875" s="26"/>
      <c r="L875" s="26"/>
    </row>
    <row r="876" customFormat="false" ht="12.75" hidden="false" customHeight="true" outlineLevel="0" collapsed="false">
      <c r="B876" s="33"/>
      <c r="C876" s="26"/>
      <c r="E876" s="26"/>
      <c r="L876" s="26"/>
    </row>
    <row r="877" customFormat="false" ht="12.75" hidden="false" customHeight="true" outlineLevel="0" collapsed="false">
      <c r="B877" s="33"/>
      <c r="C877" s="26"/>
      <c r="E877" s="26"/>
      <c r="L877" s="26"/>
    </row>
    <row r="878" customFormat="false" ht="12.75" hidden="false" customHeight="true" outlineLevel="0" collapsed="false">
      <c r="B878" s="33"/>
      <c r="C878" s="26"/>
      <c r="E878" s="26"/>
      <c r="L878" s="26"/>
    </row>
    <row r="879" customFormat="false" ht="12.75" hidden="false" customHeight="true" outlineLevel="0" collapsed="false">
      <c r="B879" s="33"/>
      <c r="C879" s="26"/>
      <c r="E879" s="26"/>
      <c r="L879" s="26"/>
    </row>
    <row r="880" customFormat="false" ht="12.75" hidden="false" customHeight="true" outlineLevel="0" collapsed="false">
      <c r="B880" s="33"/>
      <c r="C880" s="26"/>
      <c r="E880" s="26"/>
      <c r="L880" s="26"/>
    </row>
    <row r="881" customFormat="false" ht="12.75" hidden="false" customHeight="true" outlineLevel="0" collapsed="false">
      <c r="B881" s="33"/>
      <c r="C881" s="26"/>
      <c r="E881" s="26"/>
      <c r="L881" s="26"/>
    </row>
    <row r="882" customFormat="false" ht="12.75" hidden="false" customHeight="true" outlineLevel="0" collapsed="false">
      <c r="B882" s="33"/>
      <c r="C882" s="26"/>
      <c r="E882" s="26"/>
      <c r="L882" s="26"/>
    </row>
    <row r="883" customFormat="false" ht="12.75" hidden="false" customHeight="true" outlineLevel="0" collapsed="false">
      <c r="B883" s="33"/>
      <c r="C883" s="26"/>
      <c r="E883" s="26"/>
      <c r="L883" s="26"/>
    </row>
    <row r="884" customFormat="false" ht="12.75" hidden="false" customHeight="true" outlineLevel="0" collapsed="false">
      <c r="B884" s="33"/>
      <c r="C884" s="26"/>
      <c r="E884" s="26"/>
      <c r="L884" s="26"/>
    </row>
    <row r="885" customFormat="false" ht="12.75" hidden="false" customHeight="true" outlineLevel="0" collapsed="false">
      <c r="B885" s="33"/>
      <c r="C885" s="26"/>
      <c r="E885" s="26"/>
      <c r="L885" s="26"/>
    </row>
    <row r="886" customFormat="false" ht="12.75" hidden="false" customHeight="true" outlineLevel="0" collapsed="false">
      <c r="B886" s="33"/>
      <c r="C886" s="26"/>
      <c r="E886" s="26"/>
      <c r="L886" s="26"/>
    </row>
    <row r="887" customFormat="false" ht="12.75" hidden="false" customHeight="true" outlineLevel="0" collapsed="false">
      <c r="B887" s="33"/>
      <c r="C887" s="26"/>
      <c r="E887" s="26"/>
      <c r="L887" s="26"/>
    </row>
    <row r="888" customFormat="false" ht="12.75" hidden="false" customHeight="true" outlineLevel="0" collapsed="false">
      <c r="B888" s="33"/>
      <c r="C888" s="26"/>
      <c r="E888" s="26"/>
      <c r="L888" s="26"/>
    </row>
    <row r="889" customFormat="false" ht="12.75" hidden="false" customHeight="true" outlineLevel="0" collapsed="false">
      <c r="B889" s="33"/>
      <c r="C889" s="26"/>
      <c r="E889" s="26"/>
      <c r="L889" s="26"/>
    </row>
    <row r="890" customFormat="false" ht="12.75" hidden="false" customHeight="true" outlineLevel="0" collapsed="false">
      <c r="B890" s="33"/>
      <c r="C890" s="26"/>
      <c r="E890" s="26"/>
      <c r="L890" s="26"/>
    </row>
    <row r="891" customFormat="false" ht="12.75" hidden="false" customHeight="true" outlineLevel="0" collapsed="false">
      <c r="B891" s="33"/>
      <c r="C891" s="26"/>
      <c r="E891" s="26"/>
      <c r="L891" s="26"/>
    </row>
    <row r="892" customFormat="false" ht="12.75" hidden="false" customHeight="true" outlineLevel="0" collapsed="false">
      <c r="B892" s="33"/>
      <c r="C892" s="26"/>
      <c r="E892" s="26"/>
      <c r="L892" s="26"/>
    </row>
    <row r="893" customFormat="false" ht="12.75" hidden="false" customHeight="true" outlineLevel="0" collapsed="false">
      <c r="B893" s="33"/>
      <c r="C893" s="26"/>
      <c r="E893" s="26"/>
      <c r="L893" s="26"/>
    </row>
    <row r="894" customFormat="false" ht="12.75" hidden="false" customHeight="true" outlineLevel="0" collapsed="false">
      <c r="B894" s="33"/>
      <c r="C894" s="26"/>
      <c r="E894" s="26"/>
      <c r="L894" s="26"/>
    </row>
    <row r="895" customFormat="false" ht="12.75" hidden="false" customHeight="true" outlineLevel="0" collapsed="false">
      <c r="B895" s="33"/>
      <c r="C895" s="26"/>
      <c r="E895" s="26"/>
      <c r="L895" s="26"/>
    </row>
    <row r="896" customFormat="false" ht="12.75" hidden="false" customHeight="true" outlineLevel="0" collapsed="false">
      <c r="B896" s="33"/>
      <c r="C896" s="26"/>
      <c r="E896" s="26"/>
      <c r="L896" s="26"/>
    </row>
    <row r="897" customFormat="false" ht="12.75" hidden="false" customHeight="true" outlineLevel="0" collapsed="false">
      <c r="B897" s="33"/>
      <c r="C897" s="26"/>
      <c r="E897" s="26"/>
      <c r="L897" s="26"/>
    </row>
    <row r="898" customFormat="false" ht="12.75" hidden="false" customHeight="true" outlineLevel="0" collapsed="false">
      <c r="B898" s="33"/>
      <c r="C898" s="26"/>
      <c r="E898" s="26"/>
      <c r="L898" s="26"/>
    </row>
    <row r="899" customFormat="false" ht="12.75" hidden="false" customHeight="true" outlineLevel="0" collapsed="false">
      <c r="B899" s="33"/>
      <c r="C899" s="26"/>
      <c r="E899" s="26"/>
      <c r="L899" s="26"/>
    </row>
    <row r="900" customFormat="false" ht="12.75" hidden="false" customHeight="true" outlineLevel="0" collapsed="false">
      <c r="B900" s="33"/>
      <c r="C900" s="26"/>
      <c r="E900" s="26"/>
      <c r="L900" s="26"/>
    </row>
    <row r="901" customFormat="false" ht="12.75" hidden="false" customHeight="true" outlineLevel="0" collapsed="false">
      <c r="B901" s="33"/>
      <c r="C901" s="26"/>
      <c r="E901" s="26"/>
      <c r="L901" s="26"/>
    </row>
    <row r="902" customFormat="false" ht="12.75" hidden="false" customHeight="true" outlineLevel="0" collapsed="false">
      <c r="B902" s="33"/>
      <c r="C902" s="26"/>
      <c r="E902" s="26"/>
      <c r="L902" s="26"/>
    </row>
    <row r="903" customFormat="false" ht="12.75" hidden="false" customHeight="true" outlineLevel="0" collapsed="false">
      <c r="B903" s="33"/>
      <c r="C903" s="26"/>
      <c r="E903" s="26"/>
      <c r="L903" s="26"/>
    </row>
    <row r="904" customFormat="false" ht="12.75" hidden="false" customHeight="true" outlineLevel="0" collapsed="false">
      <c r="B904" s="33"/>
      <c r="C904" s="26"/>
      <c r="E904" s="26"/>
      <c r="L904" s="26"/>
    </row>
    <row r="905" customFormat="false" ht="12.75" hidden="false" customHeight="true" outlineLevel="0" collapsed="false">
      <c r="B905" s="33"/>
      <c r="C905" s="26"/>
      <c r="E905" s="26"/>
      <c r="L905" s="26"/>
    </row>
    <row r="906" customFormat="false" ht="12.75" hidden="false" customHeight="true" outlineLevel="0" collapsed="false">
      <c r="B906" s="33"/>
      <c r="C906" s="26"/>
      <c r="E906" s="26"/>
      <c r="L906" s="26"/>
    </row>
    <row r="907" customFormat="false" ht="12.75" hidden="false" customHeight="true" outlineLevel="0" collapsed="false">
      <c r="B907" s="33"/>
      <c r="C907" s="26"/>
      <c r="E907" s="26"/>
      <c r="L907" s="26"/>
    </row>
    <row r="908" customFormat="false" ht="12.75" hidden="false" customHeight="true" outlineLevel="0" collapsed="false">
      <c r="B908" s="33"/>
      <c r="C908" s="26"/>
      <c r="E908" s="26"/>
      <c r="L908" s="26"/>
    </row>
    <row r="909" customFormat="false" ht="12.75" hidden="false" customHeight="true" outlineLevel="0" collapsed="false">
      <c r="B909" s="33"/>
      <c r="C909" s="26"/>
      <c r="E909" s="26"/>
      <c r="L909" s="26"/>
    </row>
    <row r="910" customFormat="false" ht="12.75" hidden="false" customHeight="true" outlineLevel="0" collapsed="false">
      <c r="B910" s="33"/>
      <c r="C910" s="26"/>
      <c r="E910" s="26"/>
      <c r="L910" s="26"/>
    </row>
    <row r="911" customFormat="false" ht="12.75" hidden="false" customHeight="true" outlineLevel="0" collapsed="false">
      <c r="B911" s="33"/>
      <c r="C911" s="26"/>
      <c r="E911" s="26"/>
      <c r="L911" s="26"/>
    </row>
    <row r="912" customFormat="false" ht="12.75" hidden="false" customHeight="true" outlineLevel="0" collapsed="false">
      <c r="B912" s="33"/>
      <c r="C912" s="26"/>
      <c r="E912" s="26"/>
      <c r="L912" s="26"/>
    </row>
    <row r="913" customFormat="false" ht="12.75" hidden="false" customHeight="true" outlineLevel="0" collapsed="false">
      <c r="B913" s="33"/>
      <c r="C913" s="26"/>
      <c r="E913" s="26"/>
      <c r="L913" s="26"/>
    </row>
    <row r="914" customFormat="false" ht="12.75" hidden="false" customHeight="true" outlineLevel="0" collapsed="false">
      <c r="B914" s="33"/>
      <c r="C914" s="26"/>
      <c r="E914" s="26"/>
      <c r="L914" s="26"/>
    </row>
    <row r="915" customFormat="false" ht="12.75" hidden="false" customHeight="true" outlineLevel="0" collapsed="false">
      <c r="B915" s="33"/>
      <c r="C915" s="26"/>
      <c r="E915" s="26"/>
      <c r="L915" s="26"/>
    </row>
    <row r="916" customFormat="false" ht="12.75" hidden="false" customHeight="true" outlineLevel="0" collapsed="false">
      <c r="B916" s="33"/>
      <c r="C916" s="26"/>
      <c r="E916" s="26"/>
      <c r="L916" s="26"/>
    </row>
    <row r="917" customFormat="false" ht="12.75" hidden="false" customHeight="true" outlineLevel="0" collapsed="false">
      <c r="B917" s="33"/>
      <c r="C917" s="26"/>
      <c r="E917" s="26"/>
      <c r="L917" s="26"/>
    </row>
    <row r="918" customFormat="false" ht="12.75" hidden="false" customHeight="true" outlineLevel="0" collapsed="false">
      <c r="B918" s="33"/>
      <c r="C918" s="26"/>
      <c r="E918" s="26"/>
      <c r="L918" s="26"/>
    </row>
    <row r="919" customFormat="false" ht="12.75" hidden="false" customHeight="true" outlineLevel="0" collapsed="false">
      <c r="B919" s="33"/>
      <c r="C919" s="26"/>
      <c r="E919" s="26"/>
      <c r="L919" s="26"/>
    </row>
    <row r="920" customFormat="false" ht="12.75" hidden="false" customHeight="true" outlineLevel="0" collapsed="false">
      <c r="B920" s="33"/>
      <c r="C920" s="26"/>
      <c r="E920" s="26"/>
      <c r="L920" s="26"/>
    </row>
    <row r="921" customFormat="false" ht="12.75" hidden="false" customHeight="true" outlineLevel="0" collapsed="false">
      <c r="B921" s="33"/>
      <c r="C921" s="26"/>
      <c r="E921" s="26"/>
      <c r="L921" s="26"/>
    </row>
    <row r="922" customFormat="false" ht="12.75" hidden="false" customHeight="true" outlineLevel="0" collapsed="false">
      <c r="B922" s="33"/>
      <c r="C922" s="26"/>
      <c r="E922" s="26"/>
      <c r="L922" s="26"/>
    </row>
    <row r="923" customFormat="false" ht="12.75" hidden="false" customHeight="true" outlineLevel="0" collapsed="false">
      <c r="B923" s="33"/>
      <c r="C923" s="26"/>
      <c r="E923" s="26"/>
      <c r="L923" s="26"/>
    </row>
    <row r="924" customFormat="false" ht="12.75" hidden="false" customHeight="true" outlineLevel="0" collapsed="false">
      <c r="B924" s="33"/>
      <c r="C924" s="26"/>
      <c r="E924" s="26"/>
      <c r="L924" s="26"/>
    </row>
    <row r="925" customFormat="false" ht="12.75" hidden="false" customHeight="true" outlineLevel="0" collapsed="false">
      <c r="B925" s="33"/>
      <c r="C925" s="26"/>
      <c r="E925" s="26"/>
      <c r="L925" s="26"/>
    </row>
    <row r="926" customFormat="false" ht="12.75" hidden="false" customHeight="true" outlineLevel="0" collapsed="false">
      <c r="B926" s="33"/>
      <c r="C926" s="26"/>
      <c r="E926" s="26"/>
      <c r="L926" s="26"/>
    </row>
    <row r="927" customFormat="false" ht="12.75" hidden="false" customHeight="true" outlineLevel="0" collapsed="false">
      <c r="B927" s="33"/>
      <c r="C927" s="26"/>
      <c r="E927" s="26"/>
      <c r="L927" s="26"/>
    </row>
    <row r="928" customFormat="false" ht="12.75" hidden="false" customHeight="true" outlineLevel="0" collapsed="false">
      <c r="B928" s="33"/>
      <c r="C928" s="26"/>
      <c r="E928" s="26"/>
      <c r="L928" s="26"/>
    </row>
    <row r="929" customFormat="false" ht="12.75" hidden="false" customHeight="true" outlineLevel="0" collapsed="false">
      <c r="B929" s="33"/>
      <c r="C929" s="26"/>
      <c r="E929" s="26"/>
      <c r="L929" s="26"/>
    </row>
    <row r="930" customFormat="false" ht="12.75" hidden="false" customHeight="true" outlineLevel="0" collapsed="false">
      <c r="B930" s="33"/>
      <c r="C930" s="26"/>
      <c r="E930" s="26"/>
      <c r="L930" s="26"/>
    </row>
    <row r="931" customFormat="false" ht="12.75" hidden="false" customHeight="true" outlineLevel="0" collapsed="false">
      <c r="B931" s="33"/>
      <c r="C931" s="26"/>
      <c r="E931" s="26"/>
      <c r="L931" s="26"/>
    </row>
    <row r="932" customFormat="false" ht="12.75" hidden="false" customHeight="true" outlineLevel="0" collapsed="false">
      <c r="B932" s="33"/>
      <c r="C932" s="26"/>
      <c r="E932" s="26"/>
      <c r="L932" s="26"/>
    </row>
    <row r="933" customFormat="false" ht="12.75" hidden="false" customHeight="true" outlineLevel="0" collapsed="false">
      <c r="B933" s="33"/>
      <c r="C933" s="26"/>
      <c r="E933" s="26"/>
      <c r="L933" s="26"/>
    </row>
    <row r="934" customFormat="false" ht="12.75" hidden="false" customHeight="true" outlineLevel="0" collapsed="false">
      <c r="B934" s="33"/>
      <c r="C934" s="26"/>
      <c r="E934" s="26"/>
      <c r="L934" s="26"/>
    </row>
    <row r="935" customFormat="false" ht="12.75" hidden="false" customHeight="true" outlineLevel="0" collapsed="false">
      <c r="B935" s="33"/>
      <c r="C935" s="26"/>
      <c r="E935" s="26"/>
      <c r="L935" s="26"/>
    </row>
    <row r="936" customFormat="false" ht="12.75" hidden="false" customHeight="true" outlineLevel="0" collapsed="false">
      <c r="B936" s="33"/>
      <c r="C936" s="26"/>
      <c r="E936" s="26"/>
      <c r="L936" s="26"/>
    </row>
    <row r="937" customFormat="false" ht="12.75" hidden="false" customHeight="true" outlineLevel="0" collapsed="false">
      <c r="B937" s="33"/>
      <c r="C937" s="26"/>
      <c r="E937" s="26"/>
      <c r="L937" s="26"/>
    </row>
    <row r="938" customFormat="false" ht="12.75" hidden="false" customHeight="true" outlineLevel="0" collapsed="false">
      <c r="B938" s="33"/>
      <c r="C938" s="26"/>
      <c r="E938" s="26"/>
      <c r="L938" s="26"/>
    </row>
    <row r="939" customFormat="false" ht="12.75" hidden="false" customHeight="true" outlineLevel="0" collapsed="false">
      <c r="B939" s="33"/>
      <c r="C939" s="26"/>
      <c r="E939" s="26"/>
      <c r="L939" s="26"/>
    </row>
    <row r="940" customFormat="false" ht="12.75" hidden="false" customHeight="true" outlineLevel="0" collapsed="false">
      <c r="B940" s="33"/>
      <c r="C940" s="26"/>
      <c r="E940" s="26"/>
      <c r="L940" s="26"/>
    </row>
    <row r="941" customFormat="false" ht="12.75" hidden="false" customHeight="true" outlineLevel="0" collapsed="false">
      <c r="B941" s="33"/>
      <c r="C941" s="26"/>
      <c r="E941" s="26"/>
      <c r="L941" s="26"/>
    </row>
    <row r="942" customFormat="false" ht="12.75" hidden="false" customHeight="true" outlineLevel="0" collapsed="false">
      <c r="B942" s="33"/>
      <c r="C942" s="26"/>
      <c r="E942" s="26"/>
      <c r="L942" s="26"/>
    </row>
    <row r="943" customFormat="false" ht="12.75" hidden="false" customHeight="true" outlineLevel="0" collapsed="false">
      <c r="B943" s="33"/>
      <c r="C943" s="26"/>
      <c r="E943" s="26"/>
      <c r="L943" s="26"/>
    </row>
    <row r="944" customFormat="false" ht="12.75" hidden="false" customHeight="true" outlineLevel="0" collapsed="false">
      <c r="B944" s="33"/>
      <c r="C944" s="26"/>
      <c r="E944" s="26"/>
      <c r="L944" s="26"/>
    </row>
    <row r="945" customFormat="false" ht="12.75" hidden="false" customHeight="true" outlineLevel="0" collapsed="false">
      <c r="B945" s="33"/>
      <c r="C945" s="26"/>
      <c r="E945" s="26"/>
      <c r="L945" s="26"/>
    </row>
    <row r="946" customFormat="false" ht="12.75" hidden="false" customHeight="true" outlineLevel="0" collapsed="false">
      <c r="B946" s="33"/>
      <c r="C946" s="26"/>
      <c r="E946" s="26"/>
      <c r="L946" s="26"/>
    </row>
    <row r="947" customFormat="false" ht="12.75" hidden="false" customHeight="true" outlineLevel="0" collapsed="false">
      <c r="B947" s="33"/>
      <c r="C947" s="26"/>
      <c r="E947" s="26"/>
      <c r="L947" s="26"/>
    </row>
    <row r="948" customFormat="false" ht="12.75" hidden="false" customHeight="true" outlineLevel="0" collapsed="false">
      <c r="B948" s="33"/>
      <c r="C948" s="26"/>
      <c r="E948" s="26"/>
      <c r="L948" s="26"/>
    </row>
    <row r="949" customFormat="false" ht="12.75" hidden="false" customHeight="true" outlineLevel="0" collapsed="false">
      <c r="B949" s="33"/>
      <c r="C949" s="26"/>
      <c r="E949" s="26"/>
      <c r="L949" s="26"/>
    </row>
    <row r="950" customFormat="false" ht="12.75" hidden="false" customHeight="true" outlineLevel="0" collapsed="false">
      <c r="B950" s="33"/>
      <c r="C950" s="26"/>
      <c r="E950" s="26"/>
      <c r="L950" s="26"/>
    </row>
    <row r="951" customFormat="false" ht="12.75" hidden="false" customHeight="true" outlineLevel="0" collapsed="false">
      <c r="B951" s="33"/>
      <c r="C951" s="26"/>
      <c r="E951" s="26"/>
      <c r="L951" s="26"/>
    </row>
    <row r="952" customFormat="false" ht="12.75" hidden="false" customHeight="true" outlineLevel="0" collapsed="false">
      <c r="B952" s="33"/>
      <c r="C952" s="26"/>
      <c r="E952" s="26"/>
      <c r="L952" s="26"/>
    </row>
    <row r="953" customFormat="false" ht="12.75" hidden="false" customHeight="true" outlineLevel="0" collapsed="false">
      <c r="B953" s="33"/>
      <c r="C953" s="26"/>
      <c r="E953" s="26"/>
      <c r="L953" s="26"/>
    </row>
    <row r="954" customFormat="false" ht="12.75" hidden="false" customHeight="true" outlineLevel="0" collapsed="false">
      <c r="B954" s="33"/>
      <c r="C954" s="26"/>
      <c r="E954" s="26"/>
      <c r="L954" s="26"/>
    </row>
    <row r="955" customFormat="false" ht="12.75" hidden="false" customHeight="true" outlineLevel="0" collapsed="false">
      <c r="B955" s="33"/>
      <c r="C955" s="26"/>
      <c r="E955" s="26"/>
      <c r="L955" s="26"/>
    </row>
    <row r="956" customFormat="false" ht="12.75" hidden="false" customHeight="true" outlineLevel="0" collapsed="false">
      <c r="B956" s="33"/>
      <c r="C956" s="26"/>
      <c r="E956" s="26"/>
      <c r="L956" s="26"/>
    </row>
    <row r="957" customFormat="false" ht="12.75" hidden="false" customHeight="true" outlineLevel="0" collapsed="false">
      <c r="B957" s="33"/>
      <c r="C957" s="26"/>
      <c r="E957" s="26"/>
      <c r="L957" s="26"/>
    </row>
    <row r="958" customFormat="false" ht="12.75" hidden="false" customHeight="true" outlineLevel="0" collapsed="false">
      <c r="B958" s="33"/>
      <c r="C958" s="26"/>
      <c r="E958" s="26"/>
      <c r="L958" s="26"/>
    </row>
    <row r="959" customFormat="false" ht="12.75" hidden="false" customHeight="true" outlineLevel="0" collapsed="false">
      <c r="B959" s="33"/>
      <c r="C959" s="26"/>
      <c r="E959" s="26"/>
      <c r="L959" s="26"/>
    </row>
    <row r="960" customFormat="false" ht="12.75" hidden="false" customHeight="true" outlineLevel="0" collapsed="false">
      <c r="B960" s="33"/>
      <c r="C960" s="26"/>
      <c r="E960" s="26"/>
      <c r="L960" s="26"/>
    </row>
    <row r="961" customFormat="false" ht="12.75" hidden="false" customHeight="true" outlineLevel="0" collapsed="false">
      <c r="B961" s="33"/>
      <c r="C961" s="26"/>
      <c r="E961" s="26"/>
      <c r="L961" s="26"/>
    </row>
    <row r="962" customFormat="false" ht="12.75" hidden="false" customHeight="true" outlineLevel="0" collapsed="false">
      <c r="B962" s="33"/>
      <c r="C962" s="26"/>
      <c r="E962" s="26"/>
      <c r="L962" s="26"/>
    </row>
    <row r="963" customFormat="false" ht="12.75" hidden="false" customHeight="true" outlineLevel="0" collapsed="false">
      <c r="B963" s="33"/>
      <c r="C963" s="26"/>
      <c r="E963" s="26"/>
      <c r="L963" s="26"/>
    </row>
    <row r="964" customFormat="false" ht="12.75" hidden="false" customHeight="true" outlineLevel="0" collapsed="false">
      <c r="B964" s="33"/>
      <c r="C964" s="26"/>
      <c r="E964" s="26"/>
      <c r="L964" s="26"/>
    </row>
    <row r="965" customFormat="false" ht="12.75" hidden="false" customHeight="true" outlineLevel="0" collapsed="false">
      <c r="B965" s="33"/>
      <c r="C965" s="26"/>
      <c r="E965" s="26"/>
      <c r="L965" s="26"/>
    </row>
    <row r="966" customFormat="false" ht="12.75" hidden="false" customHeight="true" outlineLevel="0" collapsed="false">
      <c r="B966" s="33"/>
      <c r="C966" s="26"/>
      <c r="E966" s="26"/>
      <c r="L966" s="26"/>
    </row>
    <row r="967" customFormat="false" ht="12.75" hidden="false" customHeight="true" outlineLevel="0" collapsed="false">
      <c r="B967" s="33"/>
      <c r="C967" s="26"/>
      <c r="E967" s="26"/>
      <c r="L967" s="26"/>
    </row>
    <row r="968" customFormat="false" ht="12.75" hidden="false" customHeight="true" outlineLevel="0" collapsed="false">
      <c r="B968" s="33"/>
      <c r="C968" s="26"/>
      <c r="E968" s="26"/>
      <c r="L968" s="26"/>
    </row>
    <row r="969" customFormat="false" ht="12.75" hidden="false" customHeight="true" outlineLevel="0" collapsed="false">
      <c r="B969" s="33"/>
      <c r="C969" s="26"/>
      <c r="E969" s="26"/>
      <c r="L969" s="26"/>
    </row>
    <row r="970" customFormat="false" ht="12.75" hidden="false" customHeight="true" outlineLevel="0" collapsed="false">
      <c r="B970" s="33"/>
      <c r="C970" s="26"/>
      <c r="E970" s="26"/>
      <c r="L970" s="26"/>
    </row>
    <row r="971" customFormat="false" ht="12.75" hidden="false" customHeight="true" outlineLevel="0" collapsed="false">
      <c r="B971" s="33"/>
      <c r="C971" s="26"/>
      <c r="E971" s="26"/>
      <c r="L971" s="26"/>
    </row>
    <row r="972" customFormat="false" ht="12.75" hidden="false" customHeight="true" outlineLevel="0" collapsed="false">
      <c r="B972" s="33"/>
      <c r="C972" s="26"/>
      <c r="E972" s="26"/>
      <c r="L972" s="26"/>
    </row>
    <row r="973" customFormat="false" ht="12.75" hidden="false" customHeight="true" outlineLevel="0" collapsed="false">
      <c r="B973" s="33"/>
      <c r="C973" s="26"/>
      <c r="E973" s="26"/>
      <c r="L973" s="26"/>
    </row>
    <row r="974" customFormat="false" ht="12.75" hidden="false" customHeight="true" outlineLevel="0" collapsed="false">
      <c r="B974" s="33"/>
      <c r="C974" s="26"/>
      <c r="E974" s="26"/>
      <c r="L974" s="26"/>
    </row>
    <row r="975" customFormat="false" ht="12.75" hidden="false" customHeight="true" outlineLevel="0" collapsed="false">
      <c r="B975" s="33"/>
      <c r="C975" s="26"/>
      <c r="E975" s="26"/>
      <c r="L975" s="26"/>
    </row>
    <row r="976" customFormat="false" ht="12.75" hidden="false" customHeight="true" outlineLevel="0" collapsed="false">
      <c r="B976" s="33"/>
      <c r="C976" s="26"/>
      <c r="E976" s="26"/>
      <c r="L976" s="26"/>
    </row>
    <row r="977" customFormat="false" ht="12.75" hidden="false" customHeight="true" outlineLevel="0" collapsed="false">
      <c r="B977" s="33"/>
      <c r="C977" s="26"/>
      <c r="E977" s="26"/>
      <c r="L977" s="26"/>
    </row>
    <row r="978" customFormat="false" ht="12.75" hidden="false" customHeight="true" outlineLevel="0" collapsed="false">
      <c r="B978" s="33"/>
      <c r="C978" s="26"/>
      <c r="E978" s="26"/>
      <c r="L978" s="26"/>
    </row>
    <row r="979" customFormat="false" ht="12.75" hidden="false" customHeight="true" outlineLevel="0" collapsed="false">
      <c r="B979" s="33"/>
      <c r="C979" s="26"/>
      <c r="E979" s="26"/>
      <c r="L979" s="26"/>
    </row>
    <row r="980" customFormat="false" ht="12.75" hidden="false" customHeight="true" outlineLevel="0" collapsed="false">
      <c r="B980" s="33"/>
      <c r="C980" s="26"/>
      <c r="E980" s="26"/>
      <c r="L980" s="26"/>
    </row>
    <row r="981" customFormat="false" ht="12.75" hidden="false" customHeight="true" outlineLevel="0" collapsed="false">
      <c r="B981" s="33"/>
      <c r="C981" s="26"/>
      <c r="E981" s="26"/>
      <c r="L981" s="26"/>
    </row>
    <row r="982" customFormat="false" ht="12.75" hidden="false" customHeight="true" outlineLevel="0" collapsed="false">
      <c r="B982" s="33"/>
      <c r="C982" s="26"/>
      <c r="E982" s="26"/>
      <c r="L982" s="26"/>
    </row>
    <row r="983" customFormat="false" ht="12.75" hidden="false" customHeight="true" outlineLevel="0" collapsed="false">
      <c r="B983" s="33"/>
      <c r="C983" s="26"/>
      <c r="E983" s="26"/>
      <c r="L983" s="26"/>
    </row>
    <row r="984" customFormat="false" ht="12.75" hidden="false" customHeight="true" outlineLevel="0" collapsed="false">
      <c r="B984" s="33"/>
      <c r="C984" s="26"/>
      <c r="E984" s="26"/>
      <c r="L984" s="26"/>
    </row>
    <row r="985" customFormat="false" ht="12.75" hidden="false" customHeight="true" outlineLevel="0" collapsed="false">
      <c r="B985" s="33"/>
      <c r="C985" s="26"/>
      <c r="E985" s="26"/>
      <c r="L985" s="26"/>
    </row>
    <row r="986" customFormat="false" ht="12.75" hidden="false" customHeight="true" outlineLevel="0" collapsed="false">
      <c r="B986" s="33"/>
      <c r="C986" s="26"/>
      <c r="E986" s="26"/>
      <c r="L986" s="26"/>
    </row>
    <row r="987" customFormat="false" ht="12.75" hidden="false" customHeight="true" outlineLevel="0" collapsed="false">
      <c r="B987" s="33"/>
      <c r="C987" s="26"/>
      <c r="E987" s="26"/>
      <c r="L987" s="26"/>
    </row>
    <row r="988" customFormat="false" ht="12.75" hidden="false" customHeight="true" outlineLevel="0" collapsed="false">
      <c r="B988" s="33"/>
      <c r="C988" s="26"/>
      <c r="E988" s="26"/>
      <c r="L988" s="26"/>
    </row>
    <row r="989" customFormat="false" ht="12.75" hidden="false" customHeight="true" outlineLevel="0" collapsed="false">
      <c r="B989" s="33"/>
      <c r="C989" s="26"/>
      <c r="E989" s="26"/>
      <c r="L989" s="26"/>
    </row>
    <row r="990" customFormat="false" ht="12.75" hidden="false" customHeight="true" outlineLevel="0" collapsed="false">
      <c r="B990" s="33"/>
      <c r="C990" s="26"/>
      <c r="E990" s="26"/>
      <c r="L990" s="26"/>
    </row>
    <row r="991" customFormat="false" ht="12.75" hidden="false" customHeight="true" outlineLevel="0" collapsed="false">
      <c r="B991" s="33"/>
      <c r="C991" s="26"/>
      <c r="E991" s="26"/>
      <c r="L991" s="26"/>
    </row>
    <row r="992" customFormat="false" ht="12.75" hidden="false" customHeight="true" outlineLevel="0" collapsed="false">
      <c r="B992" s="33"/>
      <c r="C992" s="26"/>
      <c r="E992" s="26"/>
      <c r="L992" s="26"/>
    </row>
    <row r="993" customFormat="false" ht="12.75" hidden="false" customHeight="true" outlineLevel="0" collapsed="false">
      <c r="B993" s="33"/>
      <c r="C993" s="26"/>
      <c r="E993" s="26"/>
      <c r="L993" s="26"/>
    </row>
    <row r="994" customFormat="false" ht="12.75" hidden="false" customHeight="true" outlineLevel="0" collapsed="false">
      <c r="B994" s="33"/>
      <c r="C994" s="26"/>
      <c r="E994" s="26"/>
      <c r="L994" s="26"/>
    </row>
    <row r="995" customFormat="false" ht="12.75" hidden="false" customHeight="true" outlineLevel="0" collapsed="false">
      <c r="B995" s="33"/>
      <c r="C995" s="26"/>
      <c r="E995" s="26"/>
      <c r="L995" s="26"/>
    </row>
    <row r="996" customFormat="false" ht="12.75" hidden="false" customHeight="true" outlineLevel="0" collapsed="false">
      <c r="B996" s="33"/>
      <c r="C996" s="26"/>
      <c r="E996" s="26"/>
      <c r="L996" s="26"/>
    </row>
    <row r="997" customFormat="false" ht="12.75" hidden="false" customHeight="true" outlineLevel="0" collapsed="false">
      <c r="B997" s="33"/>
      <c r="C997" s="26"/>
      <c r="E997" s="26"/>
      <c r="L997" s="26"/>
    </row>
    <row r="998" customFormat="false" ht="12.75" hidden="false" customHeight="true" outlineLevel="0" collapsed="false">
      <c r="B998" s="33"/>
      <c r="C998" s="26"/>
      <c r="E998" s="26"/>
      <c r="L998" s="26"/>
    </row>
    <row r="999" customFormat="false" ht="12.75" hidden="false" customHeight="true" outlineLevel="0" collapsed="false">
      <c r="B999" s="33"/>
      <c r="C999" s="26"/>
      <c r="E999" s="26"/>
      <c r="L999" s="26"/>
    </row>
    <row r="1000" customFormat="false" ht="12.75" hidden="false" customHeight="true" outlineLevel="0" collapsed="false">
      <c r="B1000" s="33"/>
      <c r="C1000" s="26"/>
      <c r="E1000" s="26"/>
      <c r="L1000" s="2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1796875" defaultRowHeight="15" zeroHeight="false" outlineLevelRow="0" outlineLevelCol="0"/>
  <cols>
    <col collapsed="false" customWidth="true" hidden="false" outlineLevel="0" max="1" min="1" style="0" width="10.43"/>
    <col collapsed="false" customWidth="true" hidden="false" outlineLevel="0" max="10" min="2" style="0" width="8.86"/>
    <col collapsed="false" customWidth="true" hidden="false" outlineLevel="0" max="11" min="11" style="0" width="10.71"/>
    <col collapsed="false" customWidth="true" hidden="false" outlineLevel="0" max="15" min="12" style="0" width="8.86"/>
    <col collapsed="false" customWidth="true" hidden="false" outlineLevel="0" max="16" min="16" style="0" width="11.14"/>
    <col collapsed="false" customWidth="true" hidden="false" outlineLevel="0" max="17" min="17" style="0" width="8.86"/>
    <col collapsed="false" customWidth="true" hidden="false" outlineLevel="0" max="18" min="18" style="0" width="11.7"/>
    <col collapsed="false" customWidth="true" hidden="false" outlineLevel="0" max="26" min="19" style="0" width="8.86"/>
  </cols>
  <sheetData>
    <row r="1" customFormat="false" ht="12.75" hidden="false" customHeight="true" outlineLevel="0" collapsed="false">
      <c r="A1" s="26"/>
      <c r="B1" s="44" t="s">
        <v>36</v>
      </c>
      <c r="C1" s="44"/>
      <c r="D1" s="44"/>
      <c r="E1" s="44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customFormat="false" ht="12.75" hidden="false" customHeight="true" outlineLevel="0" collapsed="false">
      <c r="A2" s="26"/>
      <c r="B2" s="45" t="s">
        <v>37</v>
      </c>
      <c r="C2" s="46" t="s">
        <v>38</v>
      </c>
      <c r="D2" s="46" t="s">
        <v>39</v>
      </c>
      <c r="E2" s="47" t="s">
        <v>19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customFormat="false" ht="12.75" hidden="false" customHeight="true" outlineLevel="0" collapsed="false">
      <c r="A3" s="26"/>
      <c r="B3" s="48"/>
      <c r="C3" s="49"/>
      <c r="D3" s="49" t="s">
        <v>40</v>
      </c>
      <c r="E3" s="50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customFormat="false" ht="12.75" hidden="false" customHeight="true" outlineLevel="0" collapsed="false">
      <c r="A4" s="37" t="n">
        <v>42978</v>
      </c>
      <c r="B4" s="51" t="n">
        <v>111.369</v>
      </c>
      <c r="C4" s="52" t="n">
        <v>6.9254</v>
      </c>
      <c r="D4" s="53" t="n">
        <v>118.2944</v>
      </c>
    </row>
    <row r="5" customFormat="false" ht="12.75" hidden="false" customHeight="true" outlineLevel="0" collapsed="false">
      <c r="A5" s="37" t="n">
        <v>42985</v>
      </c>
      <c r="B5" s="51" t="n">
        <v>111.8336</v>
      </c>
      <c r="C5" s="52" t="n">
        <v>7.1799</v>
      </c>
      <c r="D5" s="53" t="n">
        <v>119.0135</v>
      </c>
    </row>
    <row r="6" customFormat="false" ht="12.75" hidden="false" customHeight="true" outlineLevel="0" collapsed="false">
      <c r="A6" s="37" t="n">
        <v>42992</v>
      </c>
      <c r="B6" s="51" t="n">
        <v>111.8563</v>
      </c>
      <c r="C6" s="52" t="n">
        <v>7.4199</v>
      </c>
      <c r="D6" s="53" t="n">
        <v>119.2762</v>
      </c>
    </row>
    <row r="7" customFormat="false" ht="12.75" hidden="false" customHeight="true" outlineLevel="0" collapsed="false">
      <c r="A7" s="37" t="n">
        <v>42999</v>
      </c>
      <c r="B7" s="51" t="n">
        <v>112.0643</v>
      </c>
      <c r="C7" s="52" t="n">
        <v>7.6706</v>
      </c>
      <c r="D7" s="53" t="n">
        <v>119.7349</v>
      </c>
      <c r="E7" s="26"/>
    </row>
    <row r="8" customFormat="false" ht="12.75" hidden="false" customHeight="true" outlineLevel="0" collapsed="false">
      <c r="A8" s="37" t="n">
        <v>43006</v>
      </c>
      <c r="B8" s="51" t="n">
        <v>112.2252</v>
      </c>
      <c r="C8" s="52" t="n">
        <v>7.9404</v>
      </c>
      <c r="D8" s="53" t="n">
        <v>120.1656</v>
      </c>
      <c r="E8" s="26"/>
    </row>
    <row r="9" customFormat="false" ht="12.75" hidden="false" customHeight="true" outlineLevel="0" collapsed="false">
      <c r="A9" s="37" t="n">
        <v>43007</v>
      </c>
      <c r="B9" s="51" t="n">
        <v>112.2316</v>
      </c>
      <c r="C9" s="52" t="n">
        <v>7.9768</v>
      </c>
      <c r="D9" s="53" t="n">
        <v>120.2084</v>
      </c>
      <c r="E9" s="54" t="n">
        <f aca="false">(D9-D4)/D4*100</f>
        <v>1.61799713257771</v>
      </c>
    </row>
    <row r="10" customFormat="false" ht="12.75" hidden="false" customHeight="true" outlineLevel="0" collapsed="false">
      <c r="A10" s="37" t="n">
        <v>43013</v>
      </c>
      <c r="B10" s="51" t="n">
        <v>112.6916</v>
      </c>
      <c r="C10" s="52" t="n">
        <v>8.1955</v>
      </c>
      <c r="D10" s="53" t="n">
        <v>120.8871</v>
      </c>
    </row>
    <row r="11" customFormat="false" ht="12.75" hidden="false" customHeight="true" outlineLevel="0" collapsed="false">
      <c r="A11" s="37" t="n">
        <v>43020</v>
      </c>
      <c r="B11" s="51" t="n">
        <v>113.2873</v>
      </c>
      <c r="C11" s="52" t="n">
        <v>8.454</v>
      </c>
      <c r="D11" s="53" t="n">
        <v>121.7413</v>
      </c>
    </row>
    <row r="12" customFormat="false" ht="12.75" hidden="false" customHeight="true" outlineLevel="0" collapsed="false">
      <c r="A12" s="37" t="n">
        <v>43027</v>
      </c>
      <c r="B12" s="51" t="n">
        <v>113.2149</v>
      </c>
      <c r="C12" s="52" t="n">
        <v>8.7204</v>
      </c>
      <c r="D12" s="53" t="n">
        <v>121.9353</v>
      </c>
    </row>
    <row r="13" customFormat="false" ht="12.75" hidden="false" customHeight="true" outlineLevel="0" collapsed="false">
      <c r="A13" s="37" t="n">
        <v>43034</v>
      </c>
      <c r="B13" s="51" t="n">
        <v>112.6547</v>
      </c>
      <c r="C13" s="52" t="n">
        <v>8.9881</v>
      </c>
      <c r="D13" s="53" t="n">
        <v>121.6428</v>
      </c>
    </row>
    <row r="14" customFormat="false" ht="12.75" hidden="false" customHeight="true" outlineLevel="0" collapsed="false">
      <c r="A14" s="37" t="n">
        <v>43039</v>
      </c>
      <c r="B14" s="51" t="n">
        <v>112.7001</v>
      </c>
      <c r="C14" s="52" t="n">
        <v>9.1681</v>
      </c>
      <c r="D14" s="53" t="n">
        <v>121.8682</v>
      </c>
      <c r="E14" s="54" t="n">
        <f aca="false">(D14-D9)/D9*100</f>
        <v>1.38076873163606</v>
      </c>
      <c r="I14" s="55" t="n">
        <f aca="false">(((1+E14/100)/(1+1.23/100))-1)*100</f>
        <v>0.148936808886746</v>
      </c>
      <c r="K14" s="56" t="n">
        <v>2024.21604477999</v>
      </c>
      <c r="P14" s="41" t="n">
        <v>12257.6392</v>
      </c>
      <c r="R14" s="39"/>
    </row>
    <row r="15" customFormat="false" ht="12.75" hidden="false" customHeight="true" outlineLevel="0" collapsed="false">
      <c r="A15" s="37" t="n">
        <v>43041</v>
      </c>
      <c r="B15" s="51" t="n">
        <v>112.7653</v>
      </c>
      <c r="C15" s="52" t="n">
        <v>9.1882</v>
      </c>
      <c r="D15" s="53" t="n">
        <v>121.9535</v>
      </c>
      <c r="K15" s="56" t="n">
        <v>617732.56</v>
      </c>
      <c r="L15" s="57" t="n">
        <v>121.9535</v>
      </c>
      <c r="M15" s="58" t="n">
        <v>0.5</v>
      </c>
      <c r="N15" s="58" t="n">
        <v>3073.45932192004</v>
      </c>
      <c r="O15" s="59" t="n">
        <v>122.5633</v>
      </c>
      <c r="P15" s="41" t="n">
        <v>5040.1104</v>
      </c>
    </row>
    <row r="16" customFormat="false" ht="12.75" hidden="false" customHeight="true" outlineLevel="0" collapsed="false">
      <c r="A16" s="37" t="n">
        <v>43048</v>
      </c>
      <c r="B16" s="51" t="n">
        <v>112.583</v>
      </c>
      <c r="C16" s="52" t="n">
        <v>9.4575</v>
      </c>
      <c r="D16" s="53" t="n">
        <v>122.0405</v>
      </c>
      <c r="P16" s="41"/>
    </row>
    <row r="17" customFormat="false" ht="12.75" hidden="false" customHeight="true" outlineLevel="0" collapsed="false">
      <c r="A17" s="37" t="n">
        <v>43055</v>
      </c>
      <c r="B17" s="51" t="n">
        <v>112.1136</v>
      </c>
      <c r="C17" s="52" t="n">
        <v>9.7156</v>
      </c>
      <c r="D17" s="53" t="n">
        <v>121.8292</v>
      </c>
      <c r="P17" s="41"/>
    </row>
    <row r="18" customFormat="false" ht="12.75" hidden="false" customHeight="true" outlineLevel="0" collapsed="false">
      <c r="A18" s="37" t="n">
        <v>43062</v>
      </c>
      <c r="B18" s="51" t="n">
        <v>111.8762</v>
      </c>
      <c r="C18" s="52" t="n">
        <v>9.9723</v>
      </c>
      <c r="D18" s="53" t="n">
        <v>121.8485</v>
      </c>
      <c r="P18" s="41"/>
    </row>
    <row r="19" customFormat="false" ht="12.75" hidden="false" customHeight="true" outlineLevel="0" collapsed="false">
      <c r="A19" s="60" t="n">
        <v>43069</v>
      </c>
      <c r="B19" s="61" t="n">
        <v>112.1236</v>
      </c>
      <c r="C19" s="62" t="n">
        <v>10.1758</v>
      </c>
      <c r="D19" s="63" t="n">
        <v>122.2994</v>
      </c>
      <c r="E19" s="54" t="n">
        <f aca="false">(D19-D14)/D14*100</f>
        <v>0.353824869818369</v>
      </c>
      <c r="P19" s="41"/>
    </row>
    <row r="20" customFormat="false" ht="12.75" hidden="false" customHeight="true" outlineLevel="0" collapsed="false">
      <c r="P20" s="41"/>
    </row>
    <row r="21" customFormat="false" ht="12.75" hidden="false" customHeight="true" outlineLevel="0" collapsed="false">
      <c r="P21" s="41"/>
    </row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1">
    <mergeCell ref="B1: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en-BW</dc:language>
  <cp:lastModifiedBy/>
  <dcterms:modified xsi:type="dcterms:W3CDTF">2023-02-24T13:15:35Z</dcterms:modified>
  <cp:revision>1</cp:revision>
  <dc:subject/>
  <dc:title/>
</cp:coreProperties>
</file>