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WR_Model" sheetId="1" state="visible" r:id="rId2"/>
    <sheet name="PERFORMANCE FEE" sheetId="2" state="hidden" r:id="rId3"/>
    <sheet name="agabda" sheetId="3" state="hidden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<sst xmlns="http://schemas.openxmlformats.org/spreadsheetml/2006/main" count="487" uniqueCount="474">
  <si>
    <t xml:space="preserve">TWR for Model portfolio</t>
  </si>
  <si>
    <t xml:space="preserve">From Date</t>
  </si>
  <si>
    <t xml:space="preserve">2021/12/01</t>
  </si>
  <si>
    <t xml:space="preserve">TWR</t>
  </si>
  <si>
    <t xml:space="preserve">To Date</t>
  </si>
  <si>
    <t xml:space="preserve">2023/01/31</t>
  </si>
  <si>
    <t xml:space="preserve">Annualised TWR</t>
  </si>
  <si>
    <t xml:space="preserve">Period</t>
  </si>
  <si>
    <t xml:space="preserve">Market Value</t>
  </si>
  <si>
    <t xml:space="preserve">Take-on</t>
  </si>
  <si>
    <t xml:space="preserve">Daily Returns</t>
  </si>
  <si>
    <t xml:space="preserve">Annualised
TWR</t>
  </si>
  <si>
    <t xml:space="preserve">Account 1</t>
  </si>
  <si>
    <t xml:space="preserve">Account 2</t>
  </si>
  <si>
    <t xml:space="preserve">Total</t>
  </si>
  <si>
    <t xml:space="preserve">Test Account 1</t>
  </si>
  <si>
    <t xml:space="preserve">Test Account 2</t>
  </si>
  <si>
    <t xml:space="preserve">Instrument</t>
  </si>
  <si>
    <t xml:space="preserve">A</t>
  </si>
  <si>
    <t xml:space="preserve">B</t>
  </si>
  <si>
    <t xml:space="preserve">30/11/2021</t>
  </si>
  <si>
    <t xml:space="preserve">01/12/2021</t>
  </si>
  <si>
    <t xml:space="preserve">02/12/2021</t>
  </si>
  <si>
    <t xml:space="preserve">03/12/2021</t>
  </si>
  <si>
    <t xml:space="preserve">04/12/2021</t>
  </si>
  <si>
    <t xml:space="preserve">05/12/2021</t>
  </si>
  <si>
    <t xml:space="preserve">06/12/2021</t>
  </si>
  <si>
    <t xml:space="preserve">07/12/2021</t>
  </si>
  <si>
    <t xml:space="preserve">08/12/2021</t>
  </si>
  <si>
    <t xml:space="preserve">09/12/2021</t>
  </si>
  <si>
    <t xml:space="preserve">10/12/2021</t>
  </si>
  <si>
    <t xml:space="preserve">11/12/2021</t>
  </si>
  <si>
    <t xml:space="preserve">12/12/2021</t>
  </si>
  <si>
    <t xml:space="preserve">13/12/2021</t>
  </si>
  <si>
    <t xml:space="preserve">14/12/2021</t>
  </si>
  <si>
    <t xml:space="preserve">15/12/2021</t>
  </si>
  <si>
    <t xml:space="preserve">16/12/2021</t>
  </si>
  <si>
    <t xml:space="preserve">17/12/2021</t>
  </si>
  <si>
    <t xml:space="preserve">18/12/2021</t>
  </si>
  <si>
    <t xml:space="preserve">19/12/2021</t>
  </si>
  <si>
    <t xml:space="preserve">20/12/2021</t>
  </si>
  <si>
    <t xml:space="preserve">21/12/2021</t>
  </si>
  <si>
    <t xml:space="preserve">22/12/2021</t>
  </si>
  <si>
    <t xml:space="preserve">23/12/2021</t>
  </si>
  <si>
    <t xml:space="preserve">24/12/2021</t>
  </si>
  <si>
    <t xml:space="preserve">25/12/2021</t>
  </si>
  <si>
    <t xml:space="preserve">26/12/2021</t>
  </si>
  <si>
    <t xml:space="preserve">27/12/2021</t>
  </si>
  <si>
    <t xml:space="preserve">28/12/2021</t>
  </si>
  <si>
    <t xml:space="preserve">29/12/2021</t>
  </si>
  <si>
    <t xml:space="preserve">30/12/2021</t>
  </si>
  <si>
    <t xml:space="preserve">31/12/2021</t>
  </si>
  <si>
    <t xml:space="preserve">01/01/2022</t>
  </si>
  <si>
    <t xml:space="preserve">02/01/2022</t>
  </si>
  <si>
    <t xml:space="preserve">03/01/2022</t>
  </si>
  <si>
    <t xml:space="preserve">04/01/2022</t>
  </si>
  <si>
    <t xml:space="preserve">05/01/2022</t>
  </si>
  <si>
    <t xml:space="preserve">06/01/2022</t>
  </si>
  <si>
    <t xml:space="preserve">07/01/2022</t>
  </si>
  <si>
    <t xml:space="preserve">08/01/2022</t>
  </si>
  <si>
    <t xml:space="preserve">09/01/2022</t>
  </si>
  <si>
    <t xml:space="preserve">10/01/2022</t>
  </si>
  <si>
    <t xml:space="preserve">11/01/2022</t>
  </si>
  <si>
    <t xml:space="preserve">12/01/2022</t>
  </si>
  <si>
    <t xml:space="preserve">13/01/2022</t>
  </si>
  <si>
    <t xml:space="preserve">14/01/2022</t>
  </si>
  <si>
    <t xml:space="preserve">15/01/2022</t>
  </si>
  <si>
    <t xml:space="preserve">16/01/2022</t>
  </si>
  <si>
    <t xml:space="preserve">17/01/2022</t>
  </si>
  <si>
    <t xml:space="preserve">18/01/2022</t>
  </si>
  <si>
    <t xml:space="preserve">19/01/2022</t>
  </si>
  <si>
    <t xml:space="preserve">20/01/2022</t>
  </si>
  <si>
    <t xml:space="preserve">21/01/2022</t>
  </si>
  <si>
    <t xml:space="preserve">22/01/2022</t>
  </si>
  <si>
    <t xml:space="preserve">23/01/2022</t>
  </si>
  <si>
    <t xml:space="preserve">24/01/2022</t>
  </si>
  <si>
    <t xml:space="preserve">25/01/2022</t>
  </si>
  <si>
    <t xml:space="preserve">26/01/2022</t>
  </si>
  <si>
    <t xml:space="preserve">27/01/2022</t>
  </si>
  <si>
    <t xml:space="preserve">28/01/2022</t>
  </si>
  <si>
    <t xml:space="preserve">29/01/2022</t>
  </si>
  <si>
    <t xml:space="preserve">30/01/2022</t>
  </si>
  <si>
    <t xml:space="preserve">31/01/2022</t>
  </si>
  <si>
    <t xml:space="preserve">01/02/2022</t>
  </si>
  <si>
    <t xml:space="preserve">02/02/2022</t>
  </si>
  <si>
    <t xml:space="preserve">03/02/2022</t>
  </si>
  <si>
    <t xml:space="preserve">04/02/2022</t>
  </si>
  <si>
    <t xml:space="preserve">05/02/2022</t>
  </si>
  <si>
    <t xml:space="preserve">06/02/2022</t>
  </si>
  <si>
    <t xml:space="preserve">07/02/2022</t>
  </si>
  <si>
    <t xml:space="preserve">08/02/2022</t>
  </si>
  <si>
    <t xml:space="preserve">09/02/2022</t>
  </si>
  <si>
    <t xml:space="preserve">10/02/2022</t>
  </si>
  <si>
    <t xml:space="preserve">11/02/2022</t>
  </si>
  <si>
    <t xml:space="preserve">12/02/2022</t>
  </si>
  <si>
    <t xml:space="preserve">13/02/2022</t>
  </si>
  <si>
    <t xml:space="preserve">14/02/2022</t>
  </si>
  <si>
    <t xml:space="preserve">15/02/2022</t>
  </si>
  <si>
    <t xml:space="preserve">16/02/2022</t>
  </si>
  <si>
    <t xml:space="preserve">17/02/2022</t>
  </si>
  <si>
    <t xml:space="preserve">18/02/2022</t>
  </si>
  <si>
    <t xml:space="preserve">19/02/2022</t>
  </si>
  <si>
    <t xml:space="preserve">20/02/2022</t>
  </si>
  <si>
    <t xml:space="preserve">21/02/2022</t>
  </si>
  <si>
    <t xml:space="preserve">22/02/2022</t>
  </si>
  <si>
    <t xml:space="preserve">23/02/2022</t>
  </si>
  <si>
    <t xml:space="preserve">24/02/2022</t>
  </si>
  <si>
    <t xml:space="preserve">25/02/2022</t>
  </si>
  <si>
    <t xml:space="preserve">26/02/2022</t>
  </si>
  <si>
    <t xml:space="preserve">27/02/2022</t>
  </si>
  <si>
    <t xml:space="preserve">28/02/2022</t>
  </si>
  <si>
    <t xml:space="preserve">01/03/2022</t>
  </si>
  <si>
    <t xml:space="preserve">02/03/2022</t>
  </si>
  <si>
    <t xml:space="preserve">03/03/2022</t>
  </si>
  <si>
    <t xml:space="preserve">04/03/2022</t>
  </si>
  <si>
    <t xml:space="preserve">05/03/2022</t>
  </si>
  <si>
    <t xml:space="preserve">06/03/2022</t>
  </si>
  <si>
    <t xml:space="preserve">07/03/2022</t>
  </si>
  <si>
    <t xml:space="preserve">08/03/2022</t>
  </si>
  <si>
    <t xml:space="preserve">09/03/2022</t>
  </si>
  <si>
    <t xml:space="preserve">10/03/2022</t>
  </si>
  <si>
    <t xml:space="preserve">11/03/2022</t>
  </si>
  <si>
    <t xml:space="preserve">12/03/2022</t>
  </si>
  <si>
    <t xml:space="preserve">13/03/2022</t>
  </si>
  <si>
    <t xml:space="preserve">14/03/2022</t>
  </si>
  <si>
    <t xml:space="preserve">15/03/2022</t>
  </si>
  <si>
    <t xml:space="preserve">16/03/2022</t>
  </si>
  <si>
    <t xml:space="preserve">17/03/2022</t>
  </si>
  <si>
    <t xml:space="preserve">18/03/2022</t>
  </si>
  <si>
    <t xml:space="preserve">19/03/2022</t>
  </si>
  <si>
    <t xml:space="preserve">20/03/2022</t>
  </si>
  <si>
    <t xml:space="preserve">21/03/2022</t>
  </si>
  <si>
    <t xml:space="preserve">22/03/2022</t>
  </si>
  <si>
    <t xml:space="preserve">23/03/2022</t>
  </si>
  <si>
    <t xml:space="preserve">24/03/2022</t>
  </si>
  <si>
    <t xml:space="preserve">25/03/2022</t>
  </si>
  <si>
    <t xml:space="preserve">26/03/2022</t>
  </si>
  <si>
    <t xml:space="preserve">27/03/2022</t>
  </si>
  <si>
    <t xml:space="preserve">28/03/2022</t>
  </si>
  <si>
    <t xml:space="preserve">29/03/2022</t>
  </si>
  <si>
    <t xml:space="preserve">30/03/2022</t>
  </si>
  <si>
    <t xml:space="preserve">31/03/2022</t>
  </si>
  <si>
    <t xml:space="preserve">01/04/2022</t>
  </si>
  <si>
    <t xml:space="preserve">02/04/2022</t>
  </si>
  <si>
    <t xml:space="preserve">03/04/2022</t>
  </si>
  <si>
    <t xml:space="preserve">04/04/2022</t>
  </si>
  <si>
    <t xml:space="preserve">05/04/2022</t>
  </si>
  <si>
    <t xml:space="preserve">06/04/2022</t>
  </si>
  <si>
    <t xml:space="preserve">07/04/2022</t>
  </si>
  <si>
    <t xml:space="preserve">08/04/2022</t>
  </si>
  <si>
    <t xml:space="preserve">09/04/2022</t>
  </si>
  <si>
    <t xml:space="preserve">10/04/2022</t>
  </si>
  <si>
    <t xml:space="preserve">11/04/2022</t>
  </si>
  <si>
    <t xml:space="preserve">12/04/2022</t>
  </si>
  <si>
    <t xml:space="preserve">13/04/2022</t>
  </si>
  <si>
    <t xml:space="preserve">14/04/2022</t>
  </si>
  <si>
    <t xml:space="preserve">15/04/2022</t>
  </si>
  <si>
    <t xml:space="preserve">16/04/2022</t>
  </si>
  <si>
    <t xml:space="preserve">17/04/2022</t>
  </si>
  <si>
    <t xml:space="preserve">18/04/2022</t>
  </si>
  <si>
    <t xml:space="preserve">19/04/2022</t>
  </si>
  <si>
    <t xml:space="preserve">20/04/2022</t>
  </si>
  <si>
    <t xml:space="preserve">21/04/2022</t>
  </si>
  <si>
    <t xml:space="preserve">22/04/2022</t>
  </si>
  <si>
    <t xml:space="preserve">23/04/2022</t>
  </si>
  <si>
    <t xml:space="preserve">24/04/2022</t>
  </si>
  <si>
    <t xml:space="preserve">25/04/2022</t>
  </si>
  <si>
    <t xml:space="preserve">26/04/2022</t>
  </si>
  <si>
    <t xml:space="preserve">27/04/2022</t>
  </si>
  <si>
    <t xml:space="preserve">28/04/2022</t>
  </si>
  <si>
    <t xml:space="preserve">29/04/2022</t>
  </si>
  <si>
    <t xml:space="preserve">30/04/2022</t>
  </si>
  <si>
    <t xml:space="preserve">01/05/2022</t>
  </si>
  <si>
    <t xml:space="preserve">02/05/2022</t>
  </si>
  <si>
    <t xml:space="preserve">03/05/2022</t>
  </si>
  <si>
    <t xml:space="preserve">04/05/2022</t>
  </si>
  <si>
    <t xml:space="preserve">05/05/2022</t>
  </si>
  <si>
    <t xml:space="preserve">06/05/2022</t>
  </si>
  <si>
    <t xml:space="preserve">07/05/2022</t>
  </si>
  <si>
    <t xml:space="preserve">08/05/2022</t>
  </si>
  <si>
    <t xml:space="preserve">09/05/2022</t>
  </si>
  <si>
    <t xml:space="preserve">10/05/2022</t>
  </si>
  <si>
    <t xml:space="preserve">11/05/2022</t>
  </si>
  <si>
    <t xml:space="preserve">12/05/2022</t>
  </si>
  <si>
    <t xml:space="preserve">13/05/2022</t>
  </si>
  <si>
    <t xml:space="preserve">14/05/2022</t>
  </si>
  <si>
    <t xml:space="preserve">15/05/2022</t>
  </si>
  <si>
    <t xml:space="preserve">16/05/2022</t>
  </si>
  <si>
    <t xml:space="preserve">17/05/2022</t>
  </si>
  <si>
    <t xml:space="preserve">18/05/2022</t>
  </si>
  <si>
    <t xml:space="preserve">19/05/2022</t>
  </si>
  <si>
    <t xml:space="preserve">20/05/2022</t>
  </si>
  <si>
    <t xml:space="preserve">21/05/2022</t>
  </si>
  <si>
    <t xml:space="preserve">22/05/2022</t>
  </si>
  <si>
    <t xml:space="preserve">23/05/2022</t>
  </si>
  <si>
    <t xml:space="preserve">24/05/2022</t>
  </si>
  <si>
    <t xml:space="preserve">25/05/2022</t>
  </si>
  <si>
    <t xml:space="preserve">26/05/2022</t>
  </si>
  <si>
    <t xml:space="preserve">27/05/2022</t>
  </si>
  <si>
    <t xml:space="preserve">28/05/2022</t>
  </si>
  <si>
    <t xml:space="preserve">29/05/2022</t>
  </si>
  <si>
    <t xml:space="preserve">30/05/2022</t>
  </si>
  <si>
    <t xml:space="preserve">31/05/2022</t>
  </si>
  <si>
    <t xml:space="preserve">01/06/2022</t>
  </si>
  <si>
    <t xml:space="preserve">02/06/2022</t>
  </si>
  <si>
    <t xml:space="preserve">03/06/2022</t>
  </si>
  <si>
    <t xml:space="preserve">04/06/2022</t>
  </si>
  <si>
    <t xml:space="preserve">05/06/2022</t>
  </si>
  <si>
    <t xml:space="preserve">06/06/2022</t>
  </si>
  <si>
    <t xml:space="preserve">07/06/2022</t>
  </si>
  <si>
    <t xml:space="preserve">08/06/2022</t>
  </si>
  <si>
    <t xml:space="preserve">09/06/2022</t>
  </si>
  <si>
    <t xml:space="preserve">10/06/2022</t>
  </si>
  <si>
    <t xml:space="preserve">11/06/2022</t>
  </si>
  <si>
    <t xml:space="preserve">12/06/2022</t>
  </si>
  <si>
    <t xml:space="preserve">13/06/2022</t>
  </si>
  <si>
    <t xml:space="preserve">14/06/2022</t>
  </si>
  <si>
    <t xml:space="preserve">15/06/2022</t>
  </si>
  <si>
    <t xml:space="preserve">16/06/2022</t>
  </si>
  <si>
    <t xml:space="preserve">17/06/2022</t>
  </si>
  <si>
    <t xml:space="preserve">18/06/2022</t>
  </si>
  <si>
    <t xml:space="preserve">19/06/2022</t>
  </si>
  <si>
    <t xml:space="preserve">20/06/2022</t>
  </si>
  <si>
    <t xml:space="preserve">21/06/2022</t>
  </si>
  <si>
    <t xml:space="preserve">22/06/2022</t>
  </si>
  <si>
    <t xml:space="preserve">23/06/2022</t>
  </si>
  <si>
    <t xml:space="preserve">24/06/2022</t>
  </si>
  <si>
    <t xml:space="preserve">25/06/2022</t>
  </si>
  <si>
    <t xml:space="preserve">26/06/2022</t>
  </si>
  <si>
    <t xml:space="preserve">27/06/2022</t>
  </si>
  <si>
    <t xml:space="preserve">28/06/2022</t>
  </si>
  <si>
    <t xml:space="preserve">29/06/2022</t>
  </si>
  <si>
    <t xml:space="preserve">30/06/2022</t>
  </si>
  <si>
    <t xml:space="preserve">01/07/2022</t>
  </si>
  <si>
    <t xml:space="preserve">02/07/2022</t>
  </si>
  <si>
    <t xml:space="preserve">03/07/2022</t>
  </si>
  <si>
    <t xml:space="preserve">04/07/2022</t>
  </si>
  <si>
    <t xml:space="preserve">05/07/2022</t>
  </si>
  <si>
    <t xml:space="preserve">06/07/2022</t>
  </si>
  <si>
    <t xml:space="preserve">07/07/2022</t>
  </si>
  <si>
    <t xml:space="preserve">08/07/2022</t>
  </si>
  <si>
    <t xml:space="preserve">09/07/2022</t>
  </si>
  <si>
    <t xml:space="preserve">10/07/2022</t>
  </si>
  <si>
    <t xml:space="preserve">11/07/2022</t>
  </si>
  <si>
    <t xml:space="preserve">12/07/2022</t>
  </si>
  <si>
    <t xml:space="preserve">13/07/2022</t>
  </si>
  <si>
    <t xml:space="preserve">14/07/2022</t>
  </si>
  <si>
    <t xml:space="preserve">15/07/2022</t>
  </si>
  <si>
    <t xml:space="preserve">16/07/2022</t>
  </si>
  <si>
    <t xml:space="preserve">17/07/2022</t>
  </si>
  <si>
    <t xml:space="preserve">18/07/2022</t>
  </si>
  <si>
    <t xml:space="preserve">19/07/2022</t>
  </si>
  <si>
    <t xml:space="preserve">20/07/2022</t>
  </si>
  <si>
    <t xml:space="preserve">21/07/2022</t>
  </si>
  <si>
    <t xml:space="preserve">22/07/2022</t>
  </si>
  <si>
    <t xml:space="preserve">23/07/2022</t>
  </si>
  <si>
    <t xml:space="preserve">24/07/2022</t>
  </si>
  <si>
    <t xml:space="preserve">25/07/2022</t>
  </si>
  <si>
    <t xml:space="preserve">26/07/2022</t>
  </si>
  <si>
    <t xml:space="preserve">27/07/2022</t>
  </si>
  <si>
    <t xml:space="preserve">28/07/2022</t>
  </si>
  <si>
    <t xml:space="preserve">29/07/2022</t>
  </si>
  <si>
    <t xml:space="preserve">30/07/2022</t>
  </si>
  <si>
    <t xml:space="preserve">31/07/2022</t>
  </si>
  <si>
    <t xml:space="preserve">01/08/2022</t>
  </si>
  <si>
    <t xml:space="preserve">02/08/2022</t>
  </si>
  <si>
    <t xml:space="preserve">03/08/2022</t>
  </si>
  <si>
    <t xml:space="preserve">04/08/2022</t>
  </si>
  <si>
    <t xml:space="preserve">05/08/2022</t>
  </si>
  <si>
    <t xml:space="preserve">06/08/2022</t>
  </si>
  <si>
    <t xml:space="preserve">07/08/2022</t>
  </si>
  <si>
    <t xml:space="preserve">08/08/2022</t>
  </si>
  <si>
    <t xml:space="preserve">09/08/2022</t>
  </si>
  <si>
    <t xml:space="preserve">10/08/2022</t>
  </si>
  <si>
    <t xml:space="preserve">11/08/2022</t>
  </si>
  <si>
    <t xml:space="preserve">12/08/2022</t>
  </si>
  <si>
    <t xml:space="preserve">13/08/2022</t>
  </si>
  <si>
    <t xml:space="preserve">14/08/2022</t>
  </si>
  <si>
    <t xml:space="preserve">15/08/2022</t>
  </si>
  <si>
    <t xml:space="preserve">16/08/2022</t>
  </si>
  <si>
    <t xml:space="preserve">17/08/2022</t>
  </si>
  <si>
    <t xml:space="preserve">18/08/2022</t>
  </si>
  <si>
    <t xml:space="preserve">19/08/2022</t>
  </si>
  <si>
    <t xml:space="preserve">20/08/2022</t>
  </si>
  <si>
    <t xml:space="preserve">21/08/2022</t>
  </si>
  <si>
    <t xml:space="preserve">22/08/2022</t>
  </si>
  <si>
    <t xml:space="preserve">23/08/2022</t>
  </si>
  <si>
    <t xml:space="preserve">24/08/2022</t>
  </si>
  <si>
    <t xml:space="preserve">25/08/2022</t>
  </si>
  <si>
    <t xml:space="preserve">26/08/2022</t>
  </si>
  <si>
    <t xml:space="preserve">27/08/2022</t>
  </si>
  <si>
    <t xml:space="preserve">28/08/2022</t>
  </si>
  <si>
    <t xml:space="preserve">29/08/2022</t>
  </si>
  <si>
    <t xml:space="preserve">30/08/2022</t>
  </si>
  <si>
    <t xml:space="preserve">31/08/2022</t>
  </si>
  <si>
    <t xml:space="preserve">01/09/2022</t>
  </si>
  <si>
    <t xml:space="preserve">02/09/2022</t>
  </si>
  <si>
    <t xml:space="preserve">03/09/2022</t>
  </si>
  <si>
    <t xml:space="preserve">04/09/2022</t>
  </si>
  <si>
    <t xml:space="preserve">05/09/2022</t>
  </si>
  <si>
    <t xml:space="preserve">06/09/2022</t>
  </si>
  <si>
    <t xml:space="preserve">07/09/2022</t>
  </si>
  <si>
    <t xml:space="preserve">08/09/2022</t>
  </si>
  <si>
    <t xml:space="preserve">09/09/2022</t>
  </si>
  <si>
    <t xml:space="preserve">10/09/2022</t>
  </si>
  <si>
    <t xml:space="preserve">11/09/2022</t>
  </si>
  <si>
    <t xml:space="preserve">12/09/2022</t>
  </si>
  <si>
    <t xml:space="preserve">13/09/2022</t>
  </si>
  <si>
    <t xml:space="preserve">14/09/2022</t>
  </si>
  <si>
    <t xml:space="preserve">15/09/2022</t>
  </si>
  <si>
    <t xml:space="preserve">16/09/2022</t>
  </si>
  <si>
    <t xml:space="preserve">17/09/2022</t>
  </si>
  <si>
    <t xml:space="preserve">18/09/2022</t>
  </si>
  <si>
    <t xml:space="preserve">19/09/2022</t>
  </si>
  <si>
    <t xml:space="preserve">20/09/2022</t>
  </si>
  <si>
    <t xml:space="preserve">21/09/2022</t>
  </si>
  <si>
    <t xml:space="preserve">22/09/2022</t>
  </si>
  <si>
    <t xml:space="preserve">23/09/2022</t>
  </si>
  <si>
    <t xml:space="preserve">24/09/2022</t>
  </si>
  <si>
    <t xml:space="preserve">25/09/2022</t>
  </si>
  <si>
    <t xml:space="preserve">26/09/2022</t>
  </si>
  <si>
    <t xml:space="preserve">27/09/2022</t>
  </si>
  <si>
    <t xml:space="preserve">28/09/2022</t>
  </si>
  <si>
    <t xml:space="preserve">29/09/2022</t>
  </si>
  <si>
    <t xml:space="preserve">30/09/2022</t>
  </si>
  <si>
    <t xml:space="preserve">01/10/2022</t>
  </si>
  <si>
    <t xml:space="preserve">02/10/2022</t>
  </si>
  <si>
    <t xml:space="preserve">03/10/2022</t>
  </si>
  <si>
    <t xml:space="preserve">04/10/2022</t>
  </si>
  <si>
    <t xml:space="preserve">05/10/2022</t>
  </si>
  <si>
    <t xml:space="preserve">06/10/2022</t>
  </si>
  <si>
    <t xml:space="preserve">07/10/2022</t>
  </si>
  <si>
    <t xml:space="preserve">08/10/2022</t>
  </si>
  <si>
    <t xml:space="preserve">09/10/2022</t>
  </si>
  <si>
    <t xml:space="preserve">10/10/2022</t>
  </si>
  <si>
    <t xml:space="preserve">11/10/2022</t>
  </si>
  <si>
    <t xml:space="preserve">12/10/2022</t>
  </si>
  <si>
    <t xml:space="preserve">13/10/2022</t>
  </si>
  <si>
    <t xml:space="preserve">14/10/2022</t>
  </si>
  <si>
    <t xml:space="preserve">15/10/2022</t>
  </si>
  <si>
    <t xml:space="preserve">16/10/2022</t>
  </si>
  <si>
    <t xml:space="preserve">17/10/2022</t>
  </si>
  <si>
    <t xml:space="preserve">18/10/2022</t>
  </si>
  <si>
    <t xml:space="preserve">19/10/2022</t>
  </si>
  <si>
    <t xml:space="preserve">20/10/2022</t>
  </si>
  <si>
    <t xml:space="preserve">21/10/2022</t>
  </si>
  <si>
    <t xml:space="preserve">22/10/2022</t>
  </si>
  <si>
    <t xml:space="preserve">23/10/2022</t>
  </si>
  <si>
    <t xml:space="preserve">24/10/2022</t>
  </si>
  <si>
    <t xml:space="preserve">25/10/2022</t>
  </si>
  <si>
    <t xml:space="preserve">26/10/2022</t>
  </si>
  <si>
    <t xml:space="preserve">27/10/2022</t>
  </si>
  <si>
    <t xml:space="preserve">28/10/2022</t>
  </si>
  <si>
    <t xml:space="preserve">29/10/2022</t>
  </si>
  <si>
    <t xml:space="preserve">30/10/2022</t>
  </si>
  <si>
    <t xml:space="preserve">31/10/2022</t>
  </si>
  <si>
    <t xml:space="preserve">01/11/2022</t>
  </si>
  <si>
    <t xml:space="preserve">02/11/2022</t>
  </si>
  <si>
    <t xml:space="preserve">03/11/2022</t>
  </si>
  <si>
    <t xml:space="preserve">04/11/2022</t>
  </si>
  <si>
    <t xml:space="preserve">05/11/2022</t>
  </si>
  <si>
    <t xml:space="preserve">06/11/2022</t>
  </si>
  <si>
    <t xml:space="preserve">07/11/2022</t>
  </si>
  <si>
    <t xml:space="preserve">08/11/2022</t>
  </si>
  <si>
    <t xml:space="preserve">09/11/2022</t>
  </si>
  <si>
    <t xml:space="preserve">10/11/2022</t>
  </si>
  <si>
    <t xml:space="preserve">11/11/2022</t>
  </si>
  <si>
    <t xml:space="preserve">12/11/2022</t>
  </si>
  <si>
    <t xml:space="preserve">13/11/2022</t>
  </si>
  <si>
    <t xml:space="preserve">14/11/2022</t>
  </si>
  <si>
    <t xml:space="preserve">15/11/2022</t>
  </si>
  <si>
    <t xml:space="preserve">16/11/2022</t>
  </si>
  <si>
    <t xml:space="preserve">17/11/2022</t>
  </si>
  <si>
    <t xml:space="preserve">18/11/2022</t>
  </si>
  <si>
    <t xml:space="preserve">19/11/2022</t>
  </si>
  <si>
    <t xml:space="preserve">20/11/2022</t>
  </si>
  <si>
    <t xml:space="preserve">21/11/2022</t>
  </si>
  <si>
    <t xml:space="preserve">22/11/2022</t>
  </si>
  <si>
    <t xml:space="preserve">23/11/2022</t>
  </si>
  <si>
    <t xml:space="preserve">24/11/2022</t>
  </si>
  <si>
    <t xml:space="preserve">25/11/2022</t>
  </si>
  <si>
    <t xml:space="preserve">26/11/2022</t>
  </si>
  <si>
    <t xml:space="preserve">27/11/2022</t>
  </si>
  <si>
    <t xml:space="preserve">28/11/2022</t>
  </si>
  <si>
    <t xml:space="preserve">29/11/2022</t>
  </si>
  <si>
    <t xml:space="preserve">30/11/2022</t>
  </si>
  <si>
    <t xml:space="preserve">01/12/2022</t>
  </si>
  <si>
    <t xml:space="preserve">02/12/2022</t>
  </si>
  <si>
    <t xml:space="preserve">03/12/2022</t>
  </si>
  <si>
    <t xml:space="preserve">04/12/2022</t>
  </si>
  <si>
    <t xml:space="preserve">05/12/2022</t>
  </si>
  <si>
    <t xml:space="preserve">06/12/2022</t>
  </si>
  <si>
    <t xml:space="preserve">07/12/2022</t>
  </si>
  <si>
    <t xml:space="preserve">08/12/2022</t>
  </si>
  <si>
    <t xml:space="preserve">09/12/2022</t>
  </si>
  <si>
    <t xml:space="preserve">10/12/2022</t>
  </si>
  <si>
    <t xml:space="preserve">11/12/2022</t>
  </si>
  <si>
    <t xml:space="preserve">12/12/2022</t>
  </si>
  <si>
    <t xml:space="preserve">13/12/2022</t>
  </si>
  <si>
    <t xml:space="preserve">14/12/2022</t>
  </si>
  <si>
    <t xml:space="preserve">15/12/2022</t>
  </si>
  <si>
    <t xml:space="preserve">16/12/2022</t>
  </si>
  <si>
    <t xml:space="preserve">17/12/2022</t>
  </si>
  <si>
    <t xml:space="preserve">18/12/2022</t>
  </si>
  <si>
    <t xml:space="preserve">19/12/2022</t>
  </si>
  <si>
    <t xml:space="preserve">20/12/2022</t>
  </si>
  <si>
    <t xml:space="preserve">21/12/2022</t>
  </si>
  <si>
    <t xml:space="preserve">22/12/2022</t>
  </si>
  <si>
    <t xml:space="preserve">23/12/2022</t>
  </si>
  <si>
    <t xml:space="preserve">24/12/2022</t>
  </si>
  <si>
    <t xml:space="preserve">25/12/2022</t>
  </si>
  <si>
    <t xml:space="preserve">26/12/2022</t>
  </si>
  <si>
    <t xml:space="preserve">27/12/2022</t>
  </si>
  <si>
    <t xml:space="preserve">28/12/2022</t>
  </si>
  <si>
    <t xml:space="preserve">29/12/2022</t>
  </si>
  <si>
    <t xml:space="preserve">30/12/2022</t>
  </si>
  <si>
    <t xml:space="preserve">31/12/2022</t>
  </si>
  <si>
    <t xml:space="preserve">01/01/2023</t>
  </si>
  <si>
    <t xml:space="preserve">02/01/2023</t>
  </si>
  <si>
    <t xml:space="preserve">03/01/2023</t>
  </si>
  <si>
    <t xml:space="preserve">04/01/2023</t>
  </si>
  <si>
    <t xml:space="preserve">05/01/2023</t>
  </si>
  <si>
    <t xml:space="preserve">06/01/2023</t>
  </si>
  <si>
    <t xml:space="preserve">07/01/2023</t>
  </si>
  <si>
    <t xml:space="preserve">08/01/2023</t>
  </si>
  <si>
    <t xml:space="preserve">09/01/2023</t>
  </si>
  <si>
    <t xml:space="preserve">10/01/2023</t>
  </si>
  <si>
    <t xml:space="preserve">11/01/2023</t>
  </si>
  <si>
    <t xml:space="preserve">12/01/2023</t>
  </si>
  <si>
    <t xml:space="preserve">13/01/2023</t>
  </si>
  <si>
    <t xml:space="preserve">14/01/2023</t>
  </si>
  <si>
    <t xml:space="preserve">15/01/2023</t>
  </si>
  <si>
    <t xml:space="preserve">16/01/2023</t>
  </si>
  <si>
    <t xml:space="preserve">17/01/2023</t>
  </si>
  <si>
    <t xml:space="preserve">18/01/2023</t>
  </si>
  <si>
    <t xml:space="preserve">19/01/2023</t>
  </si>
  <si>
    <t xml:space="preserve">20/01/2023</t>
  </si>
  <si>
    <t xml:space="preserve">21/01/2023</t>
  </si>
  <si>
    <t xml:space="preserve">22/01/2023</t>
  </si>
  <si>
    <t xml:space="preserve">23/01/2023</t>
  </si>
  <si>
    <t xml:space="preserve">24/01/2023</t>
  </si>
  <si>
    <t xml:space="preserve">25/01/2023</t>
  </si>
  <si>
    <t xml:space="preserve">26/01/2023</t>
  </si>
  <si>
    <t xml:space="preserve">27/01/2023</t>
  </si>
  <si>
    <t xml:space="preserve">28/01/2023</t>
  </si>
  <si>
    <t xml:space="preserve">29/01/2023</t>
  </si>
  <si>
    <t xml:space="preserve">30/01/2023</t>
  </si>
  <si>
    <t xml:space="preserve">31/01/2023</t>
  </si>
  <si>
    <t xml:space="preserve">NJL</t>
  </si>
  <si>
    <t xml:space="preserve">Benchmark</t>
  </si>
  <si>
    <t xml:space="preserve">Perf fee </t>
  </si>
  <si>
    <t xml:space="preserve">AGAEXE</t>
  </si>
  <si>
    <t xml:space="preserve">Return</t>
  </si>
  <si>
    <t xml:space="preserve">Market value </t>
  </si>
  <si>
    <t xml:space="preserve">Fixed Fee</t>
  </si>
  <si>
    <t xml:space="preserve">Performance Fee</t>
  </si>
  <si>
    <t xml:space="preserve">SBAFRITR</t>
  </si>
  <si>
    <t xml:space="preserve">Benchmark </t>
  </si>
  <si>
    <t xml:space="preserve">Daily diff</t>
  </si>
  <si>
    <t xml:space="preserve">Rel Perf</t>
  </si>
  <si>
    <t xml:space="preserve">Watermark</t>
  </si>
  <si>
    <t xml:space="preserve">Cumulative Fee</t>
  </si>
  <si>
    <t xml:space="preserve">Unit Holding</t>
  </si>
  <si>
    <t xml:space="preserve">per unit (Excl VAT)</t>
  </si>
  <si>
    <t xml:space="preserve">NAV</t>
  </si>
  <si>
    <t xml:space="preserve">(Before Fees)</t>
  </si>
  <si>
    <t xml:space="preserve">1% pa (excl VAT)</t>
  </si>
  <si>
    <t xml:space="preserve">Geometric</t>
  </si>
  <si>
    <t xml:space="preserve">Index</t>
  </si>
  <si>
    <t xml:space="preserve">AGABDA</t>
  </si>
  <si>
    <t xml:space="preserve">CAP PRICE</t>
  </si>
  <si>
    <t xml:space="preserve">INC PRICE</t>
  </si>
  <si>
    <t xml:space="preserve">TOTAL</t>
  </si>
  <si>
    <t xml:space="preserve">PRICE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</si>
</sst>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#,##0"/>
    <numFmt numFmtId="166" formatCode="#,##0.00"/>
    <numFmt numFmtId="167" formatCode="#,##0.0000"/>
    <numFmt numFmtId="168" formatCode="@"/>
    <numFmt numFmtId="169" formatCode="0.00%"/>
    <numFmt numFmtId="170" formatCode="yyyy\/mm\/dd"/>
    <numFmt numFmtId="171" formatCode="_(* #,##0.00_);_(* \(#,##0.00\);_(* \-??_);_(@_)"/>
    <numFmt numFmtId="172" formatCode="0.0000"/>
    <numFmt numFmtId="173" formatCode="dd/mm/yyyy"/>
    <numFmt numFmtId="174" formatCode="0%"/>
    <numFmt numFmtId="175" formatCode="_-* #,##0.0000_-;\-* #,##0.0000_-;_-* \-??_-;_-@"/>
    <numFmt numFmtId="176" formatCode="_ * #,##0.00_ ;_ * \-#,##0.00_ ;_ * \-????_ ;_ @_ "/>
    <numFmt numFmtId="177" formatCode="_ [$€-2]\ * #,##0.00_ ;_ [$€-2]\ * \-#,##0.00_ ;_ [$€-2]\ * \-??_ "/>
    <numFmt numFmtId="178" formatCode="0.00"/>
    <numFmt numFmtId="179" formatCode="_ * #,##0.00_ ;_ * \-#,##0.00_ ;_ * \-??_ ;_ @_ "/>
  </numFmts>
  <fonts count="10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000000"/>
      <name val="Open Sans"/>
      <family val="0"/>
      <charset val="1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AEEF3"/>
      </patternFill>
    </fill>
    <fill>
      <patternFill patternType="solid">
        <fgColor rgb="FFFFFF00"/>
        <bgColor rgb="FFFFFF00"/>
      </patternFill>
    </fill>
    <fill>
      <patternFill patternType="solid">
        <fgColor rgb="FFDAEEF3"/>
        <bgColor rgb="FFDDDDDD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1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4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4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4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4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0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4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4.41796875" defaultRowHeight="12.8" zeroHeight="false" outlineLevelRow="0" outlineLevelCol="0"/>
  <cols>
    <col collapsed="false" customWidth="true" hidden="false" outlineLevel="0" max="12" min="1" style="1" width="12.84"/>
    <col collapsed="false" customWidth="true" hidden="true" outlineLevel="0" max="13" min="13" style="1" width="12.84"/>
    <col collapsed="false" customWidth="true" hidden="false" outlineLevel="0" max="15" min="14" style="1" width="12.84"/>
    <col collapsed="false" customWidth="true" hidden="false" outlineLevel="0" max="16" min="16" style="1" width="9.56"/>
    <col collapsed="false" customWidth="true" hidden="false" outlineLevel="0" max="18" min="17" style="1" width="18.99"/>
    <col collapsed="false" customWidth="true" hidden="false" outlineLevel="0" max="20" min="19" style="1" width="9.13"/>
    <col collapsed="false" customWidth="true" hidden="false" outlineLevel="0" max="21" min="21" style="1" width="15.71"/>
    <col collapsed="false" customWidth="true" hidden="false" outlineLevel="0" max="30" min="22" style="1" width="9.13"/>
    <col collapsed="false" customWidth="false" hidden="false" outlineLevel="0" max="1024" min="31" style="1" width="14.43"/>
  </cols>
  <sheetData>
    <row r="1" customFormat="false" ht="12.75" hidden="false" customHeight="true" outlineLevel="0" collapsed="false">
      <c r="A1" s="2" t="s">
        <v>0</v>
      </c>
      <c r="B1" s="3"/>
      <c r="C1" s="4"/>
      <c r="D1" s="4"/>
      <c r="F1" s="4"/>
      <c r="G1" s="4"/>
      <c r="H1" s="4"/>
      <c r="I1" s="4"/>
      <c r="J1" s="4"/>
      <c r="K1" s="4"/>
      <c r="L1" s="4"/>
      <c r="M1" s="5"/>
    </row>
    <row r="2" customFormat="false" ht="12.75" hidden="false" customHeight="true" outlineLevel="0" collapsed="false">
      <c r="A2" s="2"/>
      <c r="B2" s="3"/>
      <c r="C2" s="4"/>
      <c r="D2" s="4"/>
      <c r="F2" s="4"/>
      <c r="G2" s="4"/>
      <c r="H2" s="4"/>
      <c r="I2" s="4"/>
      <c r="J2" s="4"/>
      <c r="K2" s="4"/>
      <c r="L2" s="4"/>
      <c r="M2" s="5"/>
    </row>
    <row r="3" customFormat="false" ht="12.75" hidden="false" customHeight="true" outlineLevel="0" collapsed="false">
      <c r="A3" s="6" t="s">
        <v>1</v>
      </c>
      <c r="B3" s="7" t="s">
        <v>2</v>
      </c>
      <c r="C3" s="4"/>
      <c r="D3" s="4"/>
      <c r="E3" s="8" t="s">
        <v>3</v>
      </c>
      <c r="F3" s="4"/>
      <c r="G3" s="9" t="n">
        <f aca="false">N437</f>
        <v>1.5958</v>
      </c>
      <c r="H3" s="4"/>
      <c r="I3" s="4"/>
      <c r="J3" s="4"/>
      <c r="K3" s="4"/>
      <c r="L3" s="4"/>
      <c r="M3" s="5"/>
    </row>
    <row r="4" customFormat="false" ht="12.75" hidden="false" customHeight="true" outlineLevel="0" collapsed="false">
      <c r="A4" s="6" t="s">
        <v>4</v>
      </c>
      <c r="B4" s="7" t="s">
        <v>5</v>
      </c>
      <c r="C4" s="4"/>
      <c r="D4" s="4"/>
      <c r="E4" s="8" t="s">
        <v>6</v>
      </c>
      <c r="F4" s="4"/>
      <c r="G4" s="9" t="n">
        <f aca="false">O437</f>
        <v>1.26131977916383</v>
      </c>
      <c r="H4" s="4"/>
      <c r="I4" s="4"/>
      <c r="J4" s="4"/>
      <c r="K4" s="4"/>
      <c r="L4" s="4"/>
      <c r="M4" s="5"/>
    </row>
    <row r="5" customFormat="false" ht="12.75" hidden="false" customHeight="true" outlineLevel="0" collapsed="false">
      <c r="A5" s="10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5"/>
    </row>
    <row r="6" s="17" customFormat="true" ht="12.75" hidden="false" customHeight="true" outlineLevel="0" collapsed="false">
      <c r="A6" s="11" t="s">
        <v>7</v>
      </c>
      <c r="B6" s="12" t="s">
        <v>8</v>
      </c>
      <c r="C6" s="12"/>
      <c r="D6" s="12"/>
      <c r="E6" s="12"/>
      <c r="F6" s="12"/>
      <c r="G6" s="13" t="s">
        <v>9</v>
      </c>
      <c r="H6" s="13"/>
      <c r="I6" s="13"/>
      <c r="J6" s="13"/>
      <c r="K6" s="13"/>
      <c r="L6" s="14" t="s">
        <v>10</v>
      </c>
      <c r="M6" s="15"/>
      <c r="N6" s="16" t="s">
        <v>3</v>
      </c>
      <c r="O6" s="16" t="s">
        <v>11</v>
      </c>
    </row>
    <row r="7" s="17" customFormat="true" ht="12.75" hidden="false" customHeight="true" outlineLevel="0" collapsed="false">
      <c r="A7" s="11"/>
      <c r="B7" s="12" t="s">
        <v>12</v>
      </c>
      <c r="C7" s="12"/>
      <c r="D7" s="12" t="s">
        <v>13</v>
      </c>
      <c r="E7" s="12"/>
      <c r="F7" s="16" t="s">
        <v>14</v>
      </c>
      <c r="G7" s="18" t="s">
        <v>15</v>
      </c>
      <c r="H7" s="18"/>
      <c r="I7" s="18" t="s">
        <v>16</v>
      </c>
      <c r="J7" s="18"/>
      <c r="K7" s="19" t="s">
        <v>14</v>
      </c>
      <c r="L7" s="14"/>
      <c r="M7" s="15"/>
      <c r="N7" s="16"/>
      <c r="O7" s="16"/>
    </row>
    <row r="8" s="17" customFormat="true" ht="12.75" hidden="false" customHeight="true" outlineLevel="0" collapsed="false">
      <c r="A8" s="11"/>
      <c r="B8" s="12" t="s">
        <v>17</v>
      </c>
      <c r="C8" s="12"/>
      <c r="D8" s="12" t="s">
        <v>17</v>
      </c>
      <c r="E8" s="12"/>
      <c r="F8" s="16"/>
      <c r="G8" s="18" t="s">
        <v>17</v>
      </c>
      <c r="H8" s="18"/>
      <c r="I8" s="18" t="s">
        <v>17</v>
      </c>
      <c r="J8" s="18"/>
      <c r="K8" s="19"/>
      <c r="L8" s="14"/>
      <c r="M8" s="15"/>
      <c r="N8" s="16"/>
      <c r="O8" s="16"/>
    </row>
    <row r="9" s="17" customFormat="true" ht="12.8" hidden="false" customHeight="false" outlineLevel="0" collapsed="false">
      <c r="A9" s="11"/>
      <c r="B9" s="20" t="s">
        <v>18</v>
      </c>
      <c r="C9" s="21" t="s">
        <v>19</v>
      </c>
      <c r="D9" s="20" t="s">
        <v>18</v>
      </c>
      <c r="E9" s="21" t="s">
        <v>19</v>
      </c>
      <c r="F9" s="16"/>
      <c r="G9" s="22" t="s">
        <v>18</v>
      </c>
      <c r="H9" s="23" t="s">
        <v>19</v>
      </c>
      <c r="I9" s="22" t="s">
        <v>18</v>
      </c>
      <c r="J9" s="23" t="s">
        <v>19</v>
      </c>
      <c r="K9" s="19"/>
      <c r="L9" s="14"/>
      <c r="M9" s="15"/>
      <c r="N9" s="16"/>
      <c r="O9" s="16"/>
    </row>
    <row r="10" customFormat="false" ht="12.75" hidden="false" customHeight="true" outlineLevel="0" collapsed="false">
      <c r="A10" s="24" t="s">
        <v>20</v>
      </c>
      <c r="B10" s="25" t="n">
        <v>0</v>
      </c>
      <c r="C10" s="25" t="n">
        <v>0</v>
      </c>
      <c r="D10" s="25" t="n">
        <v>0</v>
      </c>
      <c r="E10" s="25" t="n">
        <v>0</v>
      </c>
      <c r="F10" s="25" t="n">
        <f aca="false">SUM(B10:E10)</f>
        <v>0</v>
      </c>
      <c r="G10" s="26" t="n">
        <v>0</v>
      </c>
      <c r="H10" s="26" t="n">
        <v>0</v>
      </c>
      <c r="I10" s="26" t="n">
        <v>0</v>
      </c>
      <c r="J10" s="26" t="n">
        <v>0</v>
      </c>
      <c r="K10" s="27" t="n">
        <f aca="false">SUM(G10:J10)</f>
        <v>0</v>
      </c>
      <c r="L10" s="28"/>
      <c r="M10" s="5"/>
      <c r="N10" s="29"/>
      <c r="O10" s="30"/>
      <c r="Q10" s="31"/>
    </row>
    <row r="11" customFormat="false" ht="12.75" hidden="false" customHeight="true" outlineLevel="0" collapsed="false">
      <c r="A11" s="24" t="s">
        <v>21</v>
      </c>
      <c r="B11" s="25" t="n">
        <v>15732.65</v>
      </c>
      <c r="C11" s="25" t="n">
        <v>3251.5</v>
      </c>
      <c r="D11" s="25" t="n">
        <v>31465.31</v>
      </c>
      <c r="E11" s="25" t="n">
        <v>3251.5</v>
      </c>
      <c r="F11" s="25" t="n">
        <f aca="false">SUM(B11:E11)</f>
        <v>53700.96</v>
      </c>
      <c r="G11" s="26" t="n">
        <v>15732.65</v>
      </c>
      <c r="H11" s="26" t="n">
        <v>3251.5</v>
      </c>
      <c r="I11" s="26" t="n">
        <v>31465.31</v>
      </c>
      <c r="J11" s="26" t="n">
        <v>3251.5</v>
      </c>
      <c r="K11" s="27" t="n">
        <f aca="false">SUM(G11:J11)</f>
        <v>53700.96</v>
      </c>
      <c r="L11" s="28" t="n">
        <f aca="false">IF(F10&lt;&gt;"",(F11-(F10+K11))/(F10+K11)*100,0)</f>
        <v>0</v>
      </c>
      <c r="M11" s="5" t="n">
        <f aca="false">1+L11/100</f>
        <v>1</v>
      </c>
      <c r="N11" s="29" t="n">
        <f aca="false">ROUNDUP((PRODUCT($M$11:M11)-1),4)</f>
        <v>0</v>
      </c>
      <c r="O11" s="30" t="n">
        <f aca="false">((1+(ROUNDUP(N11*100,2))/100)^(365.25/(A11-$A$11+1))-1)</f>
        <v>0</v>
      </c>
      <c r="Q11" s="31"/>
    </row>
    <row r="12" customFormat="false" ht="12.75" hidden="false" customHeight="true" outlineLevel="0" collapsed="false">
      <c r="A12" s="24" t="s">
        <v>22</v>
      </c>
      <c r="B12" s="25" t="n">
        <v>20605.56</v>
      </c>
      <c r="C12" s="25" t="n">
        <v>3240</v>
      </c>
      <c r="D12" s="25" t="n">
        <v>41211.11</v>
      </c>
      <c r="E12" s="25" t="n">
        <v>3240</v>
      </c>
      <c r="F12" s="25" t="n">
        <f aca="false">SUM(B12:E12)</f>
        <v>68296.67</v>
      </c>
      <c r="G12" s="26" t="n">
        <v>4755.13</v>
      </c>
      <c r="H12" s="26" t="n">
        <v>0</v>
      </c>
      <c r="I12" s="26" t="n">
        <v>9510.26</v>
      </c>
      <c r="J12" s="26" t="n">
        <v>0</v>
      </c>
      <c r="K12" s="27" t="n">
        <f aca="false">SUM(G12:J12)</f>
        <v>14265.39</v>
      </c>
      <c r="L12" s="28" t="n">
        <f aca="false">IF(F11&lt;&gt;"",(F12-(F11+K12))/(F11+K12)*100,0)</f>
        <v>0.486005206988447</v>
      </c>
      <c r="M12" s="5" t="n">
        <f aca="false">1+L12/100</f>
        <v>1.00486005206988</v>
      </c>
      <c r="N12" s="29" t="n">
        <f aca="false">ROUNDUP((PRODUCT($M$11:M12)-1),4)</f>
        <v>0.0049</v>
      </c>
      <c r="O12" s="30" t="n">
        <f aca="false">((1+(ROUNDUP(N12*100,2))/100)^(365.25/(A12-$A$11+1))-1)</f>
        <v>1.44165776999589</v>
      </c>
      <c r="R12" s="31"/>
      <c r="S12" s="31"/>
      <c r="T12" s="31"/>
    </row>
    <row r="13" customFormat="false" ht="12.75" hidden="false" customHeight="true" outlineLevel="0" collapsed="false">
      <c r="A13" s="24" t="s">
        <v>23</v>
      </c>
      <c r="B13" s="25" t="n">
        <v>20573.93</v>
      </c>
      <c r="C13" s="25" t="n">
        <v>3877.8</v>
      </c>
      <c r="D13" s="25" t="n">
        <v>41147.86</v>
      </c>
      <c r="E13" s="25" t="n">
        <v>3877.8</v>
      </c>
      <c r="F13" s="25" t="n">
        <f aca="false">SUM(B13:E13)</f>
        <v>69477.39</v>
      </c>
      <c r="G13" s="26" t="n">
        <v>0</v>
      </c>
      <c r="H13" s="26" t="n">
        <v>646.3</v>
      </c>
      <c r="I13" s="26" t="n">
        <v>0</v>
      </c>
      <c r="J13" s="26" t="n">
        <v>646.3</v>
      </c>
      <c r="K13" s="27" t="n">
        <f aca="false">SUM(G13:J13)</f>
        <v>1292.6</v>
      </c>
      <c r="L13" s="28" t="n">
        <f aca="false">IF(F12&lt;&gt;"",(F13-(F12+K13))/(F12+K13)*100,0)</f>
        <v>-0.160771912106571</v>
      </c>
      <c r="M13" s="5" t="n">
        <f aca="false">1+L13/100</f>
        <v>0.998392280878934</v>
      </c>
      <c r="N13" s="29" t="n">
        <f aca="false">ROUNDUP((PRODUCT($M$11:M13)-1),4)</f>
        <v>0.0033</v>
      </c>
      <c r="O13" s="30" t="n">
        <f aca="false">((1+(ROUNDUP(N13*100,2))/100)^(365.25/(A13-$A$11+1))-1)</f>
        <v>0.493486808598666</v>
      </c>
      <c r="Q13" s="31"/>
      <c r="U13" s="30"/>
    </row>
    <row r="14" customFormat="false" ht="12.75" hidden="false" customHeight="true" outlineLevel="0" collapsed="false">
      <c r="A14" s="24" t="s">
        <v>24</v>
      </c>
      <c r="B14" s="25" t="n">
        <v>20573.93</v>
      </c>
      <c r="C14" s="25" t="n">
        <v>3877.8</v>
      </c>
      <c r="D14" s="25" t="n">
        <v>41147.86</v>
      </c>
      <c r="E14" s="25" t="n">
        <v>3877.8</v>
      </c>
      <c r="F14" s="25" t="n">
        <f aca="false">SUM(B14:E14)</f>
        <v>69477.39</v>
      </c>
      <c r="G14" s="26" t="n">
        <v>0</v>
      </c>
      <c r="H14" s="26" t="n">
        <v>0</v>
      </c>
      <c r="I14" s="26" t="n">
        <v>0</v>
      </c>
      <c r="J14" s="26" t="n">
        <v>0</v>
      </c>
      <c r="K14" s="27" t="n">
        <f aca="false">SUM(G14:J14)</f>
        <v>0</v>
      </c>
      <c r="L14" s="28" t="n">
        <f aca="false">IF(F13&lt;&gt;"",(F14-(F13+K14))/(F13+K14)*100,0)</f>
        <v>0</v>
      </c>
      <c r="M14" s="5" t="n">
        <f aca="false">1+L14/100</f>
        <v>1</v>
      </c>
      <c r="N14" s="29" t="n">
        <f aca="false">ROUNDUP((PRODUCT($M$11:M14)-1),4)</f>
        <v>0.0033</v>
      </c>
      <c r="O14" s="30" t="n">
        <f aca="false">((1+(ROUNDUP(N14*100,2))/100)^(365.25/(A14-$A$11+1))-1)</f>
        <v>0.350986605700887</v>
      </c>
      <c r="Q14" s="31"/>
      <c r="U14" s="30"/>
    </row>
    <row r="15" customFormat="false" ht="12.75" hidden="false" customHeight="true" outlineLevel="0" collapsed="false">
      <c r="A15" s="24" t="s">
        <v>25</v>
      </c>
      <c r="B15" s="25" t="n">
        <v>20573.93</v>
      </c>
      <c r="C15" s="25" t="n">
        <v>3877.8</v>
      </c>
      <c r="D15" s="25" t="n">
        <v>41147.86</v>
      </c>
      <c r="E15" s="25" t="n">
        <v>3877.8</v>
      </c>
      <c r="F15" s="25" t="n">
        <f aca="false">SUM(B15:E15)</f>
        <v>69477.39</v>
      </c>
      <c r="G15" s="26" t="n">
        <v>0</v>
      </c>
      <c r="H15" s="26" t="n">
        <v>0</v>
      </c>
      <c r="I15" s="26" t="n">
        <v>0</v>
      </c>
      <c r="J15" s="26" t="n">
        <v>0</v>
      </c>
      <c r="K15" s="27" t="n">
        <f aca="false">SUM(G15:J15)</f>
        <v>0</v>
      </c>
      <c r="L15" s="28" t="n">
        <f aca="false">IF(F14&lt;&gt;"",(F15-(F14+K15))/(F14+K15)*100,0)</f>
        <v>0</v>
      </c>
      <c r="M15" s="5" t="n">
        <f aca="false">1+L15/100</f>
        <v>1</v>
      </c>
      <c r="N15" s="29" t="n">
        <f aca="false">ROUNDUP((PRODUCT($M$11:M15)-1),4)</f>
        <v>0.0033</v>
      </c>
      <c r="O15" s="30" t="n">
        <f aca="false">((1+(ROUNDUP(N15*100,2))/100)^(365.25/(A15-$A$11+1))-1)</f>
        <v>0.272098775573607</v>
      </c>
      <c r="Q15" s="31"/>
      <c r="U15" s="30"/>
    </row>
    <row r="16" customFormat="false" ht="12.75" hidden="false" customHeight="true" outlineLevel="0" collapsed="false">
      <c r="A16" s="24" t="s">
        <v>26</v>
      </c>
      <c r="B16" s="25" t="n">
        <v>20563.66</v>
      </c>
      <c r="C16" s="25" t="n">
        <v>3885.6</v>
      </c>
      <c r="D16" s="25" t="n">
        <v>41127.31</v>
      </c>
      <c r="E16" s="25" t="n">
        <v>3885.6</v>
      </c>
      <c r="F16" s="25" t="n">
        <f aca="false">SUM(B16:E16)</f>
        <v>69462.17</v>
      </c>
      <c r="G16" s="26" t="n">
        <v>0</v>
      </c>
      <c r="H16" s="26" t="n">
        <v>0</v>
      </c>
      <c r="I16" s="26" t="n">
        <v>0</v>
      </c>
      <c r="J16" s="26" t="n">
        <v>0</v>
      </c>
      <c r="K16" s="27" t="n">
        <f aca="false">SUM(G16:J16)</f>
        <v>0</v>
      </c>
      <c r="L16" s="28" t="n">
        <f aca="false">IF(F15&lt;&gt;"",(F16-(F15+K16))/(F15+K16)*100,0)</f>
        <v>-0.0219064072498998</v>
      </c>
      <c r="M16" s="5" t="n">
        <f aca="false">1+L16/100</f>
        <v>0.999780935927501</v>
      </c>
      <c r="N16" s="29" t="n">
        <f aca="false">ROUNDUP((PRODUCT($M$11:M16)-1),4)</f>
        <v>0.0031</v>
      </c>
      <c r="O16" s="30" t="n">
        <f aca="false">((1+(ROUNDUP(N16*100,2))/100)^(365.25/(A16-$A$11+1))-1)</f>
        <v>0.207341214757325</v>
      </c>
      <c r="Q16" s="31"/>
      <c r="U16" s="30"/>
    </row>
    <row r="17" customFormat="false" ht="12.75" hidden="false" customHeight="true" outlineLevel="0" collapsed="false">
      <c r="A17" s="24" t="s">
        <v>27</v>
      </c>
      <c r="B17" s="25" t="n">
        <v>22206.84</v>
      </c>
      <c r="C17" s="25" t="n">
        <v>4008</v>
      </c>
      <c r="D17" s="25" t="n">
        <v>44413.67</v>
      </c>
      <c r="E17" s="25" t="n">
        <v>4008</v>
      </c>
      <c r="F17" s="25" t="n">
        <f aca="false">SUM(B17:E17)</f>
        <v>74636.51</v>
      </c>
      <c r="G17" s="26" t="n">
        <v>0</v>
      </c>
      <c r="H17" s="26" t="n">
        <v>0</v>
      </c>
      <c r="I17" s="26" t="n">
        <v>0</v>
      </c>
      <c r="J17" s="26" t="n">
        <v>0</v>
      </c>
      <c r="K17" s="27" t="n">
        <f aca="false">SUM(G17:J17)</f>
        <v>0</v>
      </c>
      <c r="L17" s="28" t="n">
        <f aca="false">IF(F16&lt;&gt;"",(F17-(F16+K17))/(F16+K17)*100,0)</f>
        <v>7.44914821981518</v>
      </c>
      <c r="M17" s="5" t="n">
        <f aca="false">1+L17/100</f>
        <v>1.07449148219815</v>
      </c>
      <c r="N17" s="29" t="n">
        <f aca="false">ROUNDUP((PRODUCT($M$11:M17)-1),4)</f>
        <v>0.0778</v>
      </c>
      <c r="O17" s="30" t="n">
        <f aca="false">((1+(ROUNDUP(N17*100,2))/100)^(365.25/(A17-$A$11+1))-1)</f>
        <v>48.8649870596934</v>
      </c>
      <c r="Q17" s="31"/>
      <c r="U17" s="30"/>
    </row>
    <row r="18" customFormat="false" ht="12.75" hidden="false" customHeight="true" outlineLevel="0" collapsed="false">
      <c r="A18" s="24" t="s">
        <v>28</v>
      </c>
      <c r="B18" s="25" t="n">
        <v>22073.49</v>
      </c>
      <c r="C18" s="25" t="n">
        <v>4308.85</v>
      </c>
      <c r="D18" s="25" t="n">
        <v>44146.99</v>
      </c>
      <c r="E18" s="25" t="n">
        <v>4308.85</v>
      </c>
      <c r="F18" s="25" t="n">
        <f aca="false">SUM(B18:E18)</f>
        <v>74838.18</v>
      </c>
      <c r="G18" s="26" t="n">
        <v>0</v>
      </c>
      <c r="H18" s="26" t="n">
        <v>0</v>
      </c>
      <c r="I18" s="26" t="n">
        <v>0</v>
      </c>
      <c r="J18" s="26" t="n">
        <v>0</v>
      </c>
      <c r="K18" s="27" t="n">
        <f aca="false">SUM(G18:J18)</f>
        <v>0</v>
      </c>
      <c r="L18" s="28" t="n">
        <f aca="false">IF(F17&lt;&gt;"",(F18-(F17+K18))/(F17+K18)*100,0)</f>
        <v>0.270202880600926</v>
      </c>
      <c r="M18" s="5" t="n">
        <f aca="false">1+L18/100</f>
        <v>1.00270202880601</v>
      </c>
      <c r="N18" s="29" t="n">
        <f aca="false">ROUNDUP((PRODUCT($M$11:M18)-1),4)</f>
        <v>0.0807</v>
      </c>
      <c r="O18" s="30" t="n">
        <f aca="false">((1+(ROUNDUP(N18*100,2))/100)^(365.25/(A18-$A$11+1))-1)</f>
        <v>33.5820569536602</v>
      </c>
      <c r="Q18" s="31"/>
      <c r="U18" s="30"/>
    </row>
    <row r="19" customFormat="false" ht="12.75" hidden="false" customHeight="true" outlineLevel="0" collapsed="false">
      <c r="A19" s="24" t="s">
        <v>29</v>
      </c>
      <c r="B19" s="25" t="n">
        <v>22174.18</v>
      </c>
      <c r="C19" s="25" t="n">
        <v>4287.4</v>
      </c>
      <c r="D19" s="25" t="n">
        <v>44348.37</v>
      </c>
      <c r="E19" s="25" t="n">
        <v>4287.4</v>
      </c>
      <c r="F19" s="25" t="n">
        <f aca="false">SUM(B19:E19)</f>
        <v>75097.35</v>
      </c>
      <c r="G19" s="26" t="n">
        <v>0</v>
      </c>
      <c r="H19" s="26" t="n">
        <v>0</v>
      </c>
      <c r="I19" s="26" t="n">
        <v>0</v>
      </c>
      <c r="J19" s="26" t="n">
        <v>0</v>
      </c>
      <c r="K19" s="27" t="n">
        <f aca="false">SUM(G19:J19)</f>
        <v>0</v>
      </c>
      <c r="L19" s="28" t="n">
        <f aca="false">IF(F18&lt;&gt;"",(F19-(F18+K19))/(F18+K19)*100,0)</f>
        <v>0.346307192398336</v>
      </c>
      <c r="M19" s="5" t="n">
        <f aca="false">1+L19/100</f>
        <v>1.00346307192398</v>
      </c>
      <c r="N19" s="29" t="n">
        <f aca="false">ROUNDUP((PRODUCT($M$11:M19)-1),4)</f>
        <v>0.0844</v>
      </c>
      <c r="O19" s="30" t="n">
        <f aca="false">((1+(ROUNDUP(N19*100,2))/100)^(365.25/(A19-$A$11+1))-1)</f>
        <v>25.7983200692708</v>
      </c>
      <c r="Q19" s="31"/>
      <c r="U19" s="30"/>
    </row>
    <row r="20" customFormat="false" ht="12.75" hidden="false" customHeight="true" outlineLevel="0" collapsed="false">
      <c r="A20" s="24" t="s">
        <v>30</v>
      </c>
      <c r="B20" s="25" t="n">
        <v>22428.11</v>
      </c>
      <c r="C20" s="25" t="n">
        <v>4273.75</v>
      </c>
      <c r="D20" s="25" t="n">
        <v>44856.21</v>
      </c>
      <c r="E20" s="25" t="n">
        <v>4273.75</v>
      </c>
      <c r="F20" s="25" t="n">
        <f aca="false">SUM(B20:E20)</f>
        <v>75831.82</v>
      </c>
      <c r="G20" s="26" t="n">
        <v>0</v>
      </c>
      <c r="H20" s="26" t="n">
        <v>0</v>
      </c>
      <c r="I20" s="26" t="n">
        <v>0</v>
      </c>
      <c r="J20" s="26" t="n">
        <v>0</v>
      </c>
      <c r="K20" s="27" t="n">
        <f aca="false">SUM(G20:J20)</f>
        <v>0</v>
      </c>
      <c r="L20" s="28" t="n">
        <f aca="false">IF(F19&lt;&gt;"",(F20-(F19+K20))/(F19+K20)*100,0)</f>
        <v>0.978023858365177</v>
      </c>
      <c r="M20" s="5" t="n">
        <f aca="false">1+L20/100</f>
        <v>1.00978023858365</v>
      </c>
      <c r="N20" s="29" t="n">
        <f aca="false">ROUNDUP((PRODUCT($M$11:M20)-1),4)</f>
        <v>0.0951</v>
      </c>
      <c r="O20" s="30" t="n">
        <f aca="false">((1+(ROUNDUP(N20*100,2))/100)^(365.25/(A20-$A$11+1))-1)</f>
        <v>26.6089109885121</v>
      </c>
      <c r="Q20" s="31"/>
      <c r="U20" s="30"/>
    </row>
    <row r="21" customFormat="false" ht="12.75" hidden="false" customHeight="true" outlineLevel="0" collapsed="false">
      <c r="A21" s="24" t="s">
        <v>31</v>
      </c>
      <c r="B21" s="25" t="n">
        <v>22428.11</v>
      </c>
      <c r="C21" s="25" t="n">
        <v>4273.75</v>
      </c>
      <c r="D21" s="25" t="n">
        <v>44856.21</v>
      </c>
      <c r="E21" s="25" t="n">
        <v>4273.75</v>
      </c>
      <c r="F21" s="25" t="n">
        <f aca="false">SUM(B21:E21)</f>
        <v>75831.82</v>
      </c>
      <c r="G21" s="26" t="n">
        <v>0</v>
      </c>
      <c r="H21" s="26" t="n">
        <v>0</v>
      </c>
      <c r="I21" s="26" t="n">
        <v>0</v>
      </c>
      <c r="J21" s="26" t="n">
        <v>0</v>
      </c>
      <c r="K21" s="27" t="n">
        <f aca="false">SUM(G21:J21)</f>
        <v>0</v>
      </c>
      <c r="L21" s="28" t="n">
        <f aca="false">IF(F20&lt;&gt;"",(F21-(F20+K21))/(F20+K21)*100,0)</f>
        <v>0</v>
      </c>
      <c r="M21" s="5" t="n">
        <f aca="false">1+L21/100</f>
        <v>1</v>
      </c>
      <c r="N21" s="29" t="n">
        <f aca="false">ROUNDUP((PRODUCT($M$11:M21)-1),4)</f>
        <v>0.0951</v>
      </c>
      <c r="O21" s="30" t="n">
        <f aca="false">((1+(ROUNDUP(N21*100,2))/100)^(365.25/(A21-$A$11+1))-1)</f>
        <v>19.4194855803979</v>
      </c>
      <c r="Q21" s="31"/>
      <c r="U21" s="30"/>
    </row>
    <row r="22" customFormat="false" ht="12.75" hidden="false" customHeight="true" outlineLevel="0" collapsed="false">
      <c r="A22" s="24" t="s">
        <v>32</v>
      </c>
      <c r="B22" s="25" t="n">
        <v>24874.81</v>
      </c>
      <c r="C22" s="25" t="n">
        <v>4273.75</v>
      </c>
      <c r="D22" s="25" t="n">
        <v>49749.62</v>
      </c>
      <c r="E22" s="25" t="n">
        <v>4273.75</v>
      </c>
      <c r="F22" s="25" t="n">
        <f aca="false">SUM(B22:E22)</f>
        <v>83171.93</v>
      </c>
      <c r="G22" s="26" t="n">
        <v>0</v>
      </c>
      <c r="H22" s="26" t="n">
        <v>0</v>
      </c>
      <c r="I22" s="26" t="n">
        <v>0</v>
      </c>
      <c r="J22" s="26" t="n">
        <v>0</v>
      </c>
      <c r="K22" s="27" t="n">
        <f aca="false">SUM(G22:J22)</f>
        <v>0</v>
      </c>
      <c r="L22" s="28" t="n">
        <f aca="false">IF(F21&lt;&gt;"",(F22-(F21+K22))/(F21+K22)*100,0)</f>
        <v>9.67945909777716</v>
      </c>
      <c r="M22" s="5" t="n">
        <f aca="false">1+L22/100</f>
        <v>1.09679459097777</v>
      </c>
      <c r="N22" s="29" t="n">
        <f aca="false">ROUNDUP((PRODUCT($M$11:M22)-1),4)</f>
        <v>0.201</v>
      </c>
      <c r="O22" s="30" t="n">
        <f aca="false">((1+(ROUNDUP(N22*100,2))/100)^(365.25/(A22-$A$11+1))-1)</f>
        <v>262.687952397468</v>
      </c>
      <c r="Q22" s="31"/>
      <c r="U22" s="30"/>
    </row>
    <row r="23" customFormat="false" ht="12.75" hidden="false" customHeight="true" outlineLevel="0" collapsed="false">
      <c r="A23" s="24" t="s">
        <v>33</v>
      </c>
      <c r="B23" s="25" t="n">
        <v>24709.16</v>
      </c>
      <c r="C23" s="25" t="n">
        <v>4323</v>
      </c>
      <c r="D23" s="25" t="n">
        <v>49418.32</v>
      </c>
      <c r="E23" s="25" t="n">
        <v>4323</v>
      </c>
      <c r="F23" s="25" t="n">
        <f aca="false">SUM(B23:E23)</f>
        <v>82773.48</v>
      </c>
      <c r="G23" s="26" t="n">
        <v>0</v>
      </c>
      <c r="H23" s="26" t="n">
        <v>0</v>
      </c>
      <c r="I23" s="26" t="n">
        <v>0</v>
      </c>
      <c r="J23" s="26" t="n">
        <v>0</v>
      </c>
      <c r="K23" s="27" t="n">
        <f aca="false">SUM(G23:J23)</f>
        <v>0</v>
      </c>
      <c r="L23" s="28" t="n">
        <f aca="false">IF(F22&lt;&gt;"",(F23-(F22+K23))/(F22+K23)*100,0)</f>
        <v>-0.479067877828507</v>
      </c>
      <c r="M23" s="5" t="n">
        <f aca="false">1+L23/100</f>
        <v>0.995209321221715</v>
      </c>
      <c r="N23" s="29" t="n">
        <f aca="false">ROUNDUP((PRODUCT($M$11:M23)-1),4)</f>
        <v>0.1953</v>
      </c>
      <c r="O23" s="30" t="n">
        <f aca="false">((1+(ROUNDUP(N23*100,2))/100)^(365.25/(A23-$A$11+1))-1)</f>
        <v>149.246183810952</v>
      </c>
      <c r="Q23" s="31"/>
      <c r="U23" s="30"/>
    </row>
    <row r="24" customFormat="false" ht="12.75" hidden="false" customHeight="true" outlineLevel="0" collapsed="false">
      <c r="A24" s="24" t="s">
        <v>34</v>
      </c>
      <c r="B24" s="25" t="n">
        <v>24636.88</v>
      </c>
      <c r="C24" s="25" t="n">
        <v>4311.12</v>
      </c>
      <c r="D24" s="25" t="n">
        <v>49273.76</v>
      </c>
      <c r="E24" s="25" t="n">
        <v>4311.12</v>
      </c>
      <c r="F24" s="25" t="n">
        <f aca="false">SUM(B24:E24)</f>
        <v>82532.88</v>
      </c>
      <c r="G24" s="26" t="n">
        <v>0</v>
      </c>
      <c r="H24" s="26" t="n">
        <v>0</v>
      </c>
      <c r="I24" s="26" t="n">
        <v>0</v>
      </c>
      <c r="J24" s="26" t="n">
        <v>0</v>
      </c>
      <c r="K24" s="27" t="n">
        <f aca="false">SUM(G24:J24)</f>
        <v>0</v>
      </c>
      <c r="L24" s="28" t="n">
        <f aca="false">IF(F23&lt;&gt;"",(F24-(F23+K24))/(F23+K24)*100,0)</f>
        <v>-0.290672809697008</v>
      </c>
      <c r="M24" s="5" t="n">
        <f aca="false">1+L24/100</f>
        <v>0.99709327190303</v>
      </c>
      <c r="N24" s="29" t="n">
        <f aca="false">ROUNDUP((PRODUCT($M$11:M24)-1),4)</f>
        <v>0.1918</v>
      </c>
      <c r="O24" s="30" t="n">
        <f aca="false">((1+(ROUNDUP(N24*100,2))/100)^(365.25/(A24-$A$11+1))-1)</f>
        <v>96.2952821024777</v>
      </c>
      <c r="Q24" s="31"/>
      <c r="U24" s="30"/>
    </row>
    <row r="25" customFormat="false" ht="12.75" hidden="false" customHeight="true" outlineLevel="0" collapsed="false">
      <c r="A25" s="24" t="s">
        <v>35</v>
      </c>
      <c r="B25" s="25" t="n">
        <v>24882.49</v>
      </c>
      <c r="C25" s="25" t="n">
        <v>4323.66</v>
      </c>
      <c r="D25" s="25" t="n">
        <v>49764.98</v>
      </c>
      <c r="E25" s="25" t="n">
        <v>4323.66</v>
      </c>
      <c r="F25" s="25" t="n">
        <f aca="false">SUM(B25:E25)</f>
        <v>83294.79</v>
      </c>
      <c r="G25" s="26" t="n">
        <v>0</v>
      </c>
      <c r="H25" s="26" t="n">
        <v>0</v>
      </c>
      <c r="I25" s="26" t="n">
        <v>0</v>
      </c>
      <c r="J25" s="26" t="n">
        <v>0</v>
      </c>
      <c r="K25" s="27" t="n">
        <f aca="false">SUM(G25:J25)</f>
        <v>0</v>
      </c>
      <c r="L25" s="28" t="n">
        <f aca="false">IF(F24&lt;&gt;"",(F25-(F24+K25))/(F24+K25)*100,0)</f>
        <v>0.92315935176381</v>
      </c>
      <c r="M25" s="5" t="n">
        <f aca="false">1+L25/100</f>
        <v>1.00923159351764</v>
      </c>
      <c r="N25" s="29" t="n">
        <f aca="false">ROUNDUP((PRODUCT($M$11:M25)-1),4)</f>
        <v>0.2028</v>
      </c>
      <c r="O25" s="30" t="n">
        <f aca="false">((1+(ROUNDUP(N25*100,2))/100)^(365.25/(A25-$A$11+1))-1)</f>
        <v>88.6829247506878</v>
      </c>
      <c r="U25" s="30"/>
    </row>
    <row r="26" customFormat="false" ht="12.75" hidden="false" customHeight="true" outlineLevel="0" collapsed="false">
      <c r="A26" s="24" t="s">
        <v>36</v>
      </c>
      <c r="B26" s="25" t="n">
        <v>24541.15</v>
      </c>
      <c r="C26" s="25" t="n">
        <v>4323.66</v>
      </c>
      <c r="D26" s="25" t="n">
        <v>49082.29</v>
      </c>
      <c r="E26" s="25" t="n">
        <v>4323.66</v>
      </c>
      <c r="F26" s="25" t="n">
        <f aca="false">SUM(B26:E26)</f>
        <v>82270.76</v>
      </c>
      <c r="G26" s="26" t="n">
        <v>0</v>
      </c>
      <c r="H26" s="26" t="n">
        <v>0</v>
      </c>
      <c r="I26" s="26" t="n">
        <v>0</v>
      </c>
      <c r="J26" s="26" t="n">
        <v>0</v>
      </c>
      <c r="K26" s="27" t="n">
        <f aca="false">SUM(G26:J26)</f>
        <v>0</v>
      </c>
      <c r="L26" s="28" t="n">
        <f aca="false">IF(F25&lt;&gt;"",(F26-(F25+K26))/(F25+K26)*100,0)</f>
        <v>-1.2294046242268</v>
      </c>
      <c r="M26" s="5" t="n">
        <f aca="false">1+L26/100</f>
        <v>0.987705953757732</v>
      </c>
      <c r="N26" s="29" t="n">
        <f aca="false">ROUNDUP((PRODUCT($M$11:M26)-1),4)</f>
        <v>0.188</v>
      </c>
      <c r="O26" s="30" t="n">
        <f aca="false">((1+(ROUNDUP(N26*100,2))/100)^(365.25/(A26-$A$11+1))-1)</f>
        <v>50.040986433824</v>
      </c>
    </row>
    <row r="27" customFormat="false" ht="12.75" hidden="false" customHeight="true" outlineLevel="0" collapsed="false">
      <c r="A27" s="24" t="s">
        <v>37</v>
      </c>
      <c r="B27" s="25" t="n">
        <v>25098.53</v>
      </c>
      <c r="C27" s="25" t="n">
        <v>4296.6</v>
      </c>
      <c r="D27" s="25" t="n">
        <v>50197.06</v>
      </c>
      <c r="E27" s="25" t="n">
        <v>4296.6</v>
      </c>
      <c r="F27" s="25" t="n">
        <f aca="false">SUM(B27:E27)</f>
        <v>83888.79</v>
      </c>
      <c r="G27" s="26" t="n">
        <v>0</v>
      </c>
      <c r="H27" s="26" t="n">
        <v>0</v>
      </c>
      <c r="I27" s="26" t="n">
        <v>0</v>
      </c>
      <c r="J27" s="26" t="n">
        <v>0</v>
      </c>
      <c r="K27" s="27" t="n">
        <f aca="false">SUM(G27:J27)</f>
        <v>0</v>
      </c>
      <c r="L27" s="28" t="n">
        <f aca="false">IF(F26&lt;&gt;"",(F27-(F26+K27))/(F26+K27)*100,0)</f>
        <v>1.96671332560923</v>
      </c>
      <c r="M27" s="5" t="n">
        <f aca="false">1+L27/100</f>
        <v>1.01966713325609</v>
      </c>
      <c r="N27" s="29" t="n">
        <f aca="false">ROUNDUP((PRODUCT($M$11:M27)-1),4)</f>
        <v>0.2114</v>
      </c>
      <c r="O27" s="30" t="n">
        <f aca="false">((1+(ROUNDUP(N27*100,2))/100)^(365.25/(A27-$A$11+1))-1)</f>
        <v>60.5825861881694</v>
      </c>
    </row>
    <row r="28" customFormat="false" ht="12.75" hidden="false" customHeight="true" outlineLevel="0" collapsed="false">
      <c r="A28" s="24" t="s">
        <v>38</v>
      </c>
      <c r="B28" s="25" t="n">
        <v>25098.53</v>
      </c>
      <c r="C28" s="25" t="n">
        <v>4361.7</v>
      </c>
      <c r="D28" s="25" t="n">
        <v>50197.06</v>
      </c>
      <c r="E28" s="25" t="n">
        <v>4361.7</v>
      </c>
      <c r="F28" s="25" t="n">
        <f aca="false">SUM(B28:E28)</f>
        <v>84018.99</v>
      </c>
      <c r="G28" s="26" t="n">
        <v>0</v>
      </c>
      <c r="H28" s="26" t="n">
        <v>0</v>
      </c>
      <c r="I28" s="26" t="n">
        <v>0</v>
      </c>
      <c r="J28" s="26" t="n">
        <v>0</v>
      </c>
      <c r="K28" s="27" t="n">
        <f aca="false">SUM(G28:J28)</f>
        <v>0</v>
      </c>
      <c r="L28" s="28" t="n">
        <f aca="false">IF(F27&lt;&gt;"",(F28-(F27+K28))/(F27+K28)*100,0)</f>
        <v>0.155205480970696</v>
      </c>
      <c r="M28" s="5" t="n">
        <f aca="false">1+L28/100</f>
        <v>1.00155205480971</v>
      </c>
      <c r="N28" s="29" t="n">
        <f aca="false">ROUNDUP((PRODUCT($M$11:M28)-1),4)</f>
        <v>0.2133</v>
      </c>
      <c r="O28" s="30" t="n">
        <f aca="false">((1+(ROUNDUP(N28*100,2))/100)^(365.25/(A28-$A$11+1))-1)</f>
        <v>49.5655431139169</v>
      </c>
      <c r="Q28" s="31"/>
      <c r="R28" s="31"/>
    </row>
    <row r="29" customFormat="false" ht="12.75" hidden="false" customHeight="true" outlineLevel="0" collapsed="false">
      <c r="A29" s="24" t="s">
        <v>39</v>
      </c>
      <c r="B29" s="25" t="n">
        <v>25098.53</v>
      </c>
      <c r="C29" s="25" t="n">
        <v>4361.7</v>
      </c>
      <c r="D29" s="25" t="n">
        <v>50197.06</v>
      </c>
      <c r="E29" s="25" t="n">
        <v>4361.7</v>
      </c>
      <c r="F29" s="25" t="n">
        <f aca="false">SUM(B29:E29)</f>
        <v>84018.99</v>
      </c>
      <c r="G29" s="26" t="n">
        <v>0</v>
      </c>
      <c r="H29" s="26" t="n">
        <v>0</v>
      </c>
      <c r="I29" s="26" t="n">
        <v>0</v>
      </c>
      <c r="J29" s="26" t="n">
        <v>0</v>
      </c>
      <c r="K29" s="27" t="n">
        <f aca="false">SUM(G29:J29)</f>
        <v>0</v>
      </c>
      <c r="L29" s="28" t="n">
        <f aca="false">IF(F28&lt;&gt;"",(F29-(F28+K29))/(F28+K29)*100,0)</f>
        <v>0</v>
      </c>
      <c r="M29" s="5" t="n">
        <f aca="false">1+L29/100</f>
        <v>1</v>
      </c>
      <c r="N29" s="29" t="n">
        <f aca="false">ROUNDUP((PRODUCT($M$11:M29)-1),4)</f>
        <v>0.2133</v>
      </c>
      <c r="O29" s="30" t="n">
        <f aca="false">((1+(ROUNDUP(N29*100,2))/100)^(365.25/(A29-$A$11+1))-1)</f>
        <v>40.1318377836654</v>
      </c>
    </row>
    <row r="30" customFormat="false" ht="12.75" hidden="false" customHeight="true" outlineLevel="0" collapsed="false">
      <c r="A30" s="24" t="s">
        <v>40</v>
      </c>
      <c r="B30" s="25" t="n">
        <v>24590.12</v>
      </c>
      <c r="C30" s="25" t="n">
        <v>4276.61</v>
      </c>
      <c r="D30" s="25" t="n">
        <v>49180.23</v>
      </c>
      <c r="E30" s="25" t="n">
        <v>4276.61</v>
      </c>
      <c r="F30" s="25" t="n">
        <f aca="false">SUM(B30:E30)</f>
        <v>82323.57</v>
      </c>
      <c r="G30" s="26" t="n">
        <v>0</v>
      </c>
      <c r="H30" s="26" t="n">
        <v>0</v>
      </c>
      <c r="I30" s="26" t="n">
        <v>0</v>
      </c>
      <c r="J30" s="26" t="n">
        <v>0</v>
      </c>
      <c r="K30" s="27" t="n">
        <f aca="false">SUM(G30:J30)</f>
        <v>0</v>
      </c>
      <c r="L30" s="28" t="n">
        <f aca="false">IF(F29&lt;&gt;"",(F30-(F29+K30))/(F29+K30)*100,0)</f>
        <v>-2.01790095310594</v>
      </c>
      <c r="M30" s="5" t="n">
        <f aca="false">1+L30/100</f>
        <v>0.97982099046894</v>
      </c>
      <c r="N30" s="29" t="n">
        <f aca="false">ROUNDUP((PRODUCT($M$11:M30)-1),4)</f>
        <v>0.1888</v>
      </c>
      <c r="O30" s="30" t="n">
        <f aca="false">((1+(ROUNDUP(N30*100,2))/100)^(365.25/(A30-$A$11+1))-1)</f>
        <v>22.5328428453204</v>
      </c>
    </row>
    <row r="31" customFormat="false" ht="12.75" hidden="false" customHeight="true" outlineLevel="0" collapsed="false">
      <c r="A31" s="24" t="s">
        <v>41</v>
      </c>
      <c r="B31" s="25" t="n">
        <v>25156.67</v>
      </c>
      <c r="C31" s="25" t="n">
        <v>4351.65</v>
      </c>
      <c r="D31" s="25" t="n">
        <v>50313.33</v>
      </c>
      <c r="E31" s="25" t="n">
        <v>4351.65</v>
      </c>
      <c r="F31" s="25" t="n">
        <f aca="false">SUM(B31:E31)</f>
        <v>84173.3</v>
      </c>
      <c r="G31" s="26" t="n">
        <v>0</v>
      </c>
      <c r="H31" s="26" t="n">
        <v>0</v>
      </c>
      <c r="I31" s="26" t="n">
        <v>0</v>
      </c>
      <c r="J31" s="26" t="n">
        <v>0</v>
      </c>
      <c r="K31" s="27" t="n">
        <f aca="false">SUM(G31:J31)</f>
        <v>0</v>
      </c>
      <c r="L31" s="28" t="n">
        <f aca="false">IF(F30&lt;&gt;"",(F31-(F30+K31))/(F30+K31)*100,0)</f>
        <v>2.24690207190966</v>
      </c>
      <c r="M31" s="5" t="n">
        <f aca="false">1+L31/100</f>
        <v>1.0224690207191</v>
      </c>
      <c r="N31" s="29" t="n">
        <f aca="false">ROUNDUP((PRODUCT($M$11:M31)-1),4)</f>
        <v>0.2155</v>
      </c>
      <c r="O31" s="30" t="n">
        <f aca="false">((1+(ROUNDUP(N31*100,2))/100)^(365.25/(A31-$A$11+1))-1)</f>
        <v>28.7941477234349</v>
      </c>
      <c r="Q31" s="31"/>
      <c r="R31" s="31"/>
    </row>
    <row r="32" customFormat="false" ht="12.75" hidden="false" customHeight="true" outlineLevel="0" collapsed="false">
      <c r="A32" s="24" t="s">
        <v>42</v>
      </c>
      <c r="B32" s="25" t="n">
        <v>26411.42</v>
      </c>
      <c r="C32" s="25" t="n">
        <v>4368.4</v>
      </c>
      <c r="D32" s="25" t="n">
        <v>52822.83</v>
      </c>
      <c r="E32" s="25" t="n">
        <v>4368.4</v>
      </c>
      <c r="F32" s="25" t="n">
        <f aca="false">SUM(B32:E32)</f>
        <v>87971.05</v>
      </c>
      <c r="G32" s="26" t="n">
        <v>0</v>
      </c>
      <c r="H32" s="26" t="n">
        <v>0</v>
      </c>
      <c r="I32" s="26" t="n">
        <v>0</v>
      </c>
      <c r="J32" s="26" t="n">
        <v>0</v>
      </c>
      <c r="K32" s="27" t="n">
        <f aca="false">SUM(G32:J32)</f>
        <v>0</v>
      </c>
      <c r="L32" s="28" t="n">
        <f aca="false">IF(F31&lt;&gt;"",(F32-(F31+K32))/(F31+K32)*100,0)</f>
        <v>4.51182263259252</v>
      </c>
      <c r="M32" s="5" t="n">
        <f aca="false">1+L32/100</f>
        <v>1.04511822632593</v>
      </c>
      <c r="N32" s="29" t="n">
        <f aca="false">ROUNDUP((PRODUCT($M$11:M32)-1),4)</f>
        <v>0.2703</v>
      </c>
      <c r="O32" s="30" t="n">
        <f aca="false">((1+(ROUNDUP(N32*100,2))/100)^(365.25/(A32-$A$11+1))-1)</f>
        <v>52.0983100326582</v>
      </c>
    </row>
    <row r="33" customFormat="false" ht="12.75" hidden="false" customHeight="true" outlineLevel="0" collapsed="false">
      <c r="A33" s="24" t="s">
        <v>43</v>
      </c>
      <c r="B33" s="25" t="n">
        <v>26457.44</v>
      </c>
      <c r="C33" s="25" t="n">
        <v>4646.95</v>
      </c>
      <c r="D33" s="25" t="n">
        <v>52914.89</v>
      </c>
      <c r="E33" s="25" t="n">
        <v>4646.95</v>
      </c>
      <c r="F33" s="25" t="n">
        <f aca="false">SUM(B33:E33)</f>
        <v>88666.23</v>
      </c>
      <c r="G33" s="26" t="n">
        <v>0</v>
      </c>
      <c r="H33" s="26" t="n">
        <v>0</v>
      </c>
      <c r="I33" s="26" t="n">
        <v>0</v>
      </c>
      <c r="J33" s="26" t="n">
        <v>0</v>
      </c>
      <c r="K33" s="27" t="n">
        <f aca="false">SUM(G33:J33)</f>
        <v>0</v>
      </c>
      <c r="L33" s="28" t="n">
        <f aca="false">IF(F32&lt;&gt;"",(F33-(F32+K33))/(F32+K33)*100,0)</f>
        <v>0.790237242820215</v>
      </c>
      <c r="M33" s="5" t="n">
        <f aca="false">1+L33/100</f>
        <v>1.0079023724282</v>
      </c>
      <c r="N33" s="29" t="n">
        <f aca="false">ROUNDUP((PRODUCT($M$11:M33)-1),4)</f>
        <v>0.2804</v>
      </c>
      <c r="O33" s="30" t="n">
        <f aca="false">((1+(ROUNDUP(N33*100,2))/100)^(365.25/(A33-$A$11+1))-1)</f>
        <v>49.6635759150332</v>
      </c>
    </row>
    <row r="34" customFormat="false" ht="12.75" hidden="false" customHeight="true" outlineLevel="0" collapsed="false">
      <c r="A34" s="24" t="s">
        <v>44</v>
      </c>
      <c r="B34" s="25" t="n">
        <v>26222.24</v>
      </c>
      <c r="C34" s="25" t="n">
        <v>4650.5</v>
      </c>
      <c r="D34" s="25" t="n">
        <v>52444.47</v>
      </c>
      <c r="E34" s="25" t="n">
        <v>4650.5</v>
      </c>
      <c r="F34" s="25" t="n">
        <f aca="false">SUM(B34:E34)</f>
        <v>87967.71</v>
      </c>
      <c r="G34" s="26" t="n">
        <v>0</v>
      </c>
      <c r="H34" s="26" t="n">
        <v>0</v>
      </c>
      <c r="I34" s="26" t="n">
        <v>0</v>
      </c>
      <c r="J34" s="26" t="n">
        <v>0</v>
      </c>
      <c r="K34" s="27" t="n">
        <f aca="false">SUM(G34:J34)</f>
        <v>0</v>
      </c>
      <c r="L34" s="28" t="n">
        <f aca="false">IF(F33&lt;&gt;"",(F34-(F33+K34))/(F33+K34)*100,0)</f>
        <v>-0.787808391086426</v>
      </c>
      <c r="M34" s="5" t="n">
        <f aca="false">1+L34/100</f>
        <v>0.992121916089136</v>
      </c>
      <c r="N34" s="29" t="n">
        <f aca="false">ROUNDUP((PRODUCT($M$11:M34)-1),4)</f>
        <v>0.2703</v>
      </c>
      <c r="O34" s="30" t="n">
        <f aca="false">((1+(ROUNDUP(N34*100,2))/100)^(365.25/(A34-$A$11+1))-1)</f>
        <v>37.1350196089099</v>
      </c>
    </row>
    <row r="35" customFormat="false" ht="12.75" hidden="false" customHeight="true" outlineLevel="0" collapsed="false">
      <c r="A35" s="24" t="s">
        <v>45</v>
      </c>
      <c r="B35" s="25" t="n">
        <v>26222.24</v>
      </c>
      <c r="C35" s="25" t="n">
        <v>4650.5</v>
      </c>
      <c r="D35" s="25" t="n">
        <v>52444.47</v>
      </c>
      <c r="E35" s="25" t="n">
        <v>4650.5</v>
      </c>
      <c r="F35" s="25" t="n">
        <f aca="false">SUM(B35:E35)</f>
        <v>87967.71</v>
      </c>
      <c r="G35" s="26" t="n">
        <v>0</v>
      </c>
      <c r="H35" s="26" t="n">
        <v>0</v>
      </c>
      <c r="I35" s="26" t="n">
        <v>0</v>
      </c>
      <c r="J35" s="26" t="n">
        <v>0</v>
      </c>
      <c r="K35" s="27" t="n">
        <f aca="false">SUM(G35:J35)</f>
        <v>0</v>
      </c>
      <c r="L35" s="28" t="n">
        <f aca="false">IF(F34&lt;&gt;"",(F35-(F34+K35))/(F34+K35)*100,0)</f>
        <v>0</v>
      </c>
      <c r="M35" s="5" t="n">
        <f aca="false">1+L35/100</f>
        <v>1</v>
      </c>
      <c r="N35" s="29" t="n">
        <f aca="false">ROUNDUP((PRODUCT($M$11:M35)-1),4)</f>
        <v>0.2703</v>
      </c>
      <c r="O35" s="30" t="n">
        <f aca="false">((1+(ROUNDUP(N35*100,2))/100)^(365.25/(A35-$A$11+1))-1)</f>
        <v>31.9663613789506</v>
      </c>
    </row>
    <row r="36" customFormat="false" ht="12.75" hidden="false" customHeight="true" outlineLevel="0" collapsed="false">
      <c r="A36" s="24" t="s">
        <v>46</v>
      </c>
      <c r="B36" s="25" t="n">
        <v>26222.24</v>
      </c>
      <c r="C36" s="25" t="n">
        <v>4650.5</v>
      </c>
      <c r="D36" s="25" t="n">
        <v>52444.47</v>
      </c>
      <c r="E36" s="25" t="n">
        <v>4650.5</v>
      </c>
      <c r="F36" s="25" t="n">
        <f aca="false">SUM(B36:E36)</f>
        <v>87967.71</v>
      </c>
      <c r="G36" s="26" t="n">
        <v>0</v>
      </c>
      <c r="H36" s="26" t="n">
        <v>0</v>
      </c>
      <c r="I36" s="26" t="n">
        <v>0</v>
      </c>
      <c r="J36" s="26" t="n">
        <v>0</v>
      </c>
      <c r="K36" s="27" t="n">
        <f aca="false">SUM(G36:J36)</f>
        <v>0</v>
      </c>
      <c r="L36" s="28" t="n">
        <f aca="false">IF(F35&lt;&gt;"",(F36-(F35+K36))/(F35+K36)*100,0)</f>
        <v>0</v>
      </c>
      <c r="M36" s="5" t="n">
        <f aca="false">1+L36/100</f>
        <v>1</v>
      </c>
      <c r="N36" s="29" t="n">
        <f aca="false">ROUNDUP((PRODUCT($M$11:M36)-1),4)</f>
        <v>0.2703</v>
      </c>
      <c r="O36" s="30" t="n">
        <f aca="false">((1+(ROUNDUP(N36*100,2))/100)^(365.25/(A36-$A$11+1))-1)</f>
        <v>27.8193159550678</v>
      </c>
    </row>
    <row r="37" customFormat="false" ht="12.75" hidden="false" customHeight="true" outlineLevel="0" collapsed="false">
      <c r="A37" s="24" t="s">
        <v>47</v>
      </c>
      <c r="B37" s="25" t="n">
        <v>26265.84</v>
      </c>
      <c r="C37" s="25" t="n">
        <v>4650.5</v>
      </c>
      <c r="D37" s="25" t="n">
        <v>52531.68</v>
      </c>
      <c r="E37" s="25" t="n">
        <v>4650.5</v>
      </c>
      <c r="F37" s="25" t="n">
        <f aca="false">SUM(B37:E37)</f>
        <v>88098.52</v>
      </c>
      <c r="G37" s="26" t="n">
        <v>0</v>
      </c>
      <c r="H37" s="26" t="n">
        <v>0</v>
      </c>
      <c r="I37" s="26" t="n">
        <v>0</v>
      </c>
      <c r="J37" s="26" t="n">
        <v>0</v>
      </c>
      <c r="K37" s="27" t="n">
        <f aca="false">SUM(G37:J37)</f>
        <v>0</v>
      </c>
      <c r="L37" s="28" t="n">
        <f aca="false">IF(F36&lt;&gt;"",(F37-(F36+K37))/(F36+K37)*100,0)</f>
        <v>0.148702290874683</v>
      </c>
      <c r="M37" s="5" t="n">
        <f aca="false">1+L37/100</f>
        <v>1.00148702290875</v>
      </c>
      <c r="N37" s="29" t="n">
        <f aca="false">ROUNDUP((PRODUCT($M$11:M37)-1),4)</f>
        <v>0.2722</v>
      </c>
      <c r="O37" s="30" t="n">
        <f aca="false">((1+(ROUNDUP(N37*100,2))/100)^(365.25/(A37-$A$11+1))-1)</f>
        <v>24.9658233489259</v>
      </c>
    </row>
    <row r="38" customFormat="false" ht="12.75" hidden="false" customHeight="true" outlineLevel="0" collapsed="false">
      <c r="A38" s="24" t="s">
        <v>48</v>
      </c>
      <c r="B38" s="25" t="n">
        <v>26608.65</v>
      </c>
      <c r="C38" s="25" t="n">
        <v>4699.49</v>
      </c>
      <c r="D38" s="25" t="n">
        <v>53217.29</v>
      </c>
      <c r="E38" s="25" t="n">
        <v>4699.49</v>
      </c>
      <c r="F38" s="25" t="n">
        <f aca="false">SUM(B38:E38)</f>
        <v>89224.92</v>
      </c>
      <c r="G38" s="26" t="n">
        <v>0</v>
      </c>
      <c r="H38" s="26" t="n">
        <v>0</v>
      </c>
      <c r="I38" s="26" t="n">
        <v>0</v>
      </c>
      <c r="J38" s="26" t="n">
        <v>0</v>
      </c>
      <c r="K38" s="27" t="n">
        <f aca="false">SUM(G38:J38)</f>
        <v>0</v>
      </c>
      <c r="L38" s="28" t="n">
        <f aca="false">IF(F37&lt;&gt;"",(F38-(F37+K38))/(F37+K38)*100,0)</f>
        <v>1.27856858435306</v>
      </c>
      <c r="M38" s="5" t="n">
        <f aca="false">1+L38/100</f>
        <v>1.01278568584353</v>
      </c>
      <c r="N38" s="29" t="n">
        <f aca="false">ROUNDUP((PRODUCT($M$11:M38)-1),4)</f>
        <v>0.2884</v>
      </c>
      <c r="O38" s="30" t="n">
        <f aca="false">((1+(ROUNDUP(N38*100,2))/100)^(365.25/(A38-$A$11+1))-1)</f>
        <v>26.2629149239805</v>
      </c>
    </row>
    <row r="39" customFormat="false" ht="12.75" hidden="false" customHeight="true" outlineLevel="0" collapsed="false">
      <c r="A39" s="24" t="s">
        <v>49</v>
      </c>
      <c r="B39" s="25" t="n">
        <v>27270.75</v>
      </c>
      <c r="C39" s="25" t="n">
        <v>4741.38</v>
      </c>
      <c r="D39" s="25" t="n">
        <v>54541.49</v>
      </c>
      <c r="E39" s="25" t="n">
        <v>4741.38</v>
      </c>
      <c r="F39" s="25" t="n">
        <f aca="false">SUM(B39:E39)</f>
        <v>91295</v>
      </c>
      <c r="G39" s="26" t="n">
        <v>0</v>
      </c>
      <c r="H39" s="26" t="n">
        <v>0</v>
      </c>
      <c r="I39" s="26" t="n">
        <v>0</v>
      </c>
      <c r="J39" s="26" t="n">
        <v>0</v>
      </c>
      <c r="K39" s="27" t="n">
        <f aca="false">SUM(G39:J39)</f>
        <v>0</v>
      </c>
      <c r="L39" s="28" t="n">
        <f aca="false">IF(F38&lt;&gt;"",(F39-(F38+K39))/(F38+K39)*100,0)</f>
        <v>2.32006932592375</v>
      </c>
      <c r="M39" s="5" t="n">
        <f aca="false">1+L39/100</f>
        <v>1.02320069325924</v>
      </c>
      <c r="N39" s="29" t="n">
        <f aca="false">ROUNDUP((PRODUCT($M$11:M39)-1),4)</f>
        <v>0.3183</v>
      </c>
      <c r="O39" s="30" t="n">
        <f aca="false">((1+(ROUNDUP(N39*100,2))/100)^(365.25/(A39-$A$11+1))-1)</f>
        <v>31.4757218300201</v>
      </c>
    </row>
    <row r="40" customFormat="false" ht="12.75" hidden="false" customHeight="true" outlineLevel="0" collapsed="false">
      <c r="A40" s="24" t="s">
        <v>50</v>
      </c>
      <c r="B40" s="25" t="n">
        <v>27216.76</v>
      </c>
      <c r="C40" s="25" t="n">
        <v>4779.01</v>
      </c>
      <c r="D40" s="25" t="n">
        <v>54433.51</v>
      </c>
      <c r="E40" s="25" t="n">
        <v>4779.01</v>
      </c>
      <c r="F40" s="25" t="n">
        <f aca="false">SUM(B40:E40)</f>
        <v>91208.29</v>
      </c>
      <c r="G40" s="26" t="n">
        <v>0</v>
      </c>
      <c r="H40" s="26" t="n">
        <v>0</v>
      </c>
      <c r="I40" s="26" t="n">
        <v>0</v>
      </c>
      <c r="J40" s="26" t="n">
        <v>0</v>
      </c>
      <c r="K40" s="27" t="n">
        <f aca="false">SUM(G40:J40)</f>
        <v>0</v>
      </c>
      <c r="L40" s="28" t="n">
        <f aca="false">IF(F39&lt;&gt;"",(F40-(F39+K40))/(F39+K40)*100,0)</f>
        <v>-0.0949778191576667</v>
      </c>
      <c r="M40" s="5" t="n">
        <f aca="false">1+L40/100</f>
        <v>0.999050221808423</v>
      </c>
      <c r="N40" s="29" t="n">
        <f aca="false">ROUNDUP((PRODUCT($M$11:M40)-1),4)</f>
        <v>0.3171</v>
      </c>
      <c r="O40" s="30" t="n">
        <f aca="false">((1+(ROUNDUP(N40*100,2))/100)^(365.25/(A40-$A$11+1))-1)</f>
        <v>27.5994893144527</v>
      </c>
      <c r="R40" s="32"/>
    </row>
    <row r="41" customFormat="false" ht="12.75" hidden="false" customHeight="true" outlineLevel="0" collapsed="false">
      <c r="A41" s="24" t="s">
        <v>51</v>
      </c>
      <c r="B41" s="25" t="n">
        <v>27155.48</v>
      </c>
      <c r="C41" s="25" t="n">
        <v>4771.2</v>
      </c>
      <c r="D41" s="25" t="n">
        <v>54310.95</v>
      </c>
      <c r="E41" s="25" t="n">
        <v>4771.2</v>
      </c>
      <c r="F41" s="25" t="n">
        <f aca="false">SUM(B41:E41)</f>
        <v>91008.83</v>
      </c>
      <c r="G41" s="26" t="n">
        <v>0</v>
      </c>
      <c r="H41" s="26" t="n">
        <v>0</v>
      </c>
      <c r="I41" s="26" t="n">
        <v>0</v>
      </c>
      <c r="J41" s="26" t="n">
        <v>0</v>
      </c>
      <c r="K41" s="27" t="n">
        <f aca="false">SUM(G41:J41)</f>
        <v>0</v>
      </c>
      <c r="L41" s="28" t="n">
        <f aca="false">IF(F40&lt;&gt;"",(F41-(F40+K41))/(F40+K41)*100,0)</f>
        <v>-0.218686261961502</v>
      </c>
      <c r="M41" s="5" t="n">
        <f aca="false">1+L41/100</f>
        <v>0.997813137380385</v>
      </c>
      <c r="N41" s="29" t="n">
        <f aca="false">ROUNDUP((PRODUCT($M$11:M41)-1),4)</f>
        <v>0.3142</v>
      </c>
      <c r="O41" s="30" t="n">
        <f aca="false">((1+(ROUNDUP(N41*100,2))/100)^(365.25/(A41-$A$11+1))-1)</f>
        <v>24.0092102516027</v>
      </c>
      <c r="R41" s="32"/>
    </row>
    <row r="42" customFormat="false" ht="12.75" hidden="false" customHeight="true" outlineLevel="0" collapsed="false">
      <c r="A42" s="24" t="s">
        <v>52</v>
      </c>
      <c r="B42" s="25" t="n">
        <v>27155.48</v>
      </c>
      <c r="C42" s="25" t="n">
        <v>4771.2</v>
      </c>
      <c r="D42" s="25" t="n">
        <v>54310.95</v>
      </c>
      <c r="E42" s="25" t="n">
        <v>4771.2</v>
      </c>
      <c r="F42" s="25" t="n">
        <f aca="false">SUM(B42:E42)</f>
        <v>91008.83</v>
      </c>
      <c r="G42" s="26" t="n">
        <v>0</v>
      </c>
      <c r="H42" s="26" t="n">
        <v>0</v>
      </c>
      <c r="I42" s="26" t="n">
        <v>0</v>
      </c>
      <c r="J42" s="26" t="n">
        <v>0</v>
      </c>
      <c r="K42" s="27" t="n">
        <f aca="false">SUM(G42:J42)</f>
        <v>0</v>
      </c>
      <c r="L42" s="28" t="n">
        <f aca="false">IF(F41&lt;&gt;"",(F42-(F41+K42))/(F41+K42)*100,0)</f>
        <v>0</v>
      </c>
      <c r="M42" s="5" t="n">
        <f aca="false">1+L42/100</f>
        <v>1</v>
      </c>
      <c r="N42" s="29" t="n">
        <f aca="false">ROUNDUP((PRODUCT($M$11:M42)-1),4)</f>
        <v>0.3142</v>
      </c>
      <c r="O42" s="30" t="n">
        <f aca="false">((1+(ROUNDUP(N42*100,2))/100)^(365.25/(A42-$A$11+1))-1)</f>
        <v>21.6156645274473</v>
      </c>
      <c r="R42" s="32"/>
    </row>
    <row r="43" customFormat="false" ht="12.75" hidden="false" customHeight="true" outlineLevel="0" collapsed="false">
      <c r="A43" s="24" t="s">
        <v>53</v>
      </c>
      <c r="B43" s="25" t="n">
        <v>32092.84</v>
      </c>
      <c r="C43" s="25" t="n">
        <v>4771.2</v>
      </c>
      <c r="D43" s="25" t="n">
        <v>54310.95</v>
      </c>
      <c r="E43" s="25" t="n">
        <v>4771.2</v>
      </c>
      <c r="F43" s="25" t="n">
        <f aca="false">SUM(B43:E43)</f>
        <v>95946.19</v>
      </c>
      <c r="G43" s="26" t="n">
        <v>4937.36</v>
      </c>
      <c r="H43" s="26" t="n">
        <v>0</v>
      </c>
      <c r="I43" s="26" t="n">
        <v>0</v>
      </c>
      <c r="J43" s="26" t="n">
        <v>0</v>
      </c>
      <c r="K43" s="27" t="n">
        <f aca="false">SUM(G43:J43)</f>
        <v>4937.36</v>
      </c>
      <c r="L43" s="28" t="n">
        <f aca="false">IF(F42&lt;&gt;"",(F43-(F42+K43))/(F42+K43)*100,0)</f>
        <v>0</v>
      </c>
      <c r="M43" s="5" t="n">
        <f aca="false">1+L43/100</f>
        <v>1</v>
      </c>
      <c r="N43" s="29" t="n">
        <f aca="false">ROUNDUP((PRODUCT($M$11:M43)-1),4)</f>
        <v>0.3142</v>
      </c>
      <c r="O43" s="30" t="n">
        <f aca="false">((1+(ROUNDUP(N43*100,2))/100)^(365.25/(A43-$A$11+1))-1)</f>
        <v>19.5762697929362</v>
      </c>
      <c r="R43" s="32"/>
      <c r="T43" s="30"/>
    </row>
    <row r="44" customFormat="false" ht="12.75" hidden="false" customHeight="true" outlineLevel="0" collapsed="false">
      <c r="A44" s="24" t="s">
        <v>54</v>
      </c>
      <c r="B44" s="25" t="n">
        <v>31910.61</v>
      </c>
      <c r="C44" s="25" t="n">
        <v>5461.83</v>
      </c>
      <c r="D44" s="25" t="n">
        <v>54002.57</v>
      </c>
      <c r="E44" s="25" t="n">
        <v>4787.53</v>
      </c>
      <c r="F44" s="25" t="n">
        <f aca="false">SUM(B44:E44)</f>
        <v>96162.54</v>
      </c>
      <c r="G44" s="26" t="n">
        <v>0</v>
      </c>
      <c r="H44" s="26" t="n">
        <v>674.3</v>
      </c>
      <c r="I44" s="26" t="n">
        <v>0</v>
      </c>
      <c r="J44" s="26" t="n">
        <v>0</v>
      </c>
      <c r="K44" s="27" t="n">
        <f aca="false">SUM(G44:J44)</f>
        <v>674.3</v>
      </c>
      <c r="L44" s="28" t="n">
        <f aca="false">IF(F43&lt;&gt;"",(F44-(F43+K44))/(F43+K44)*100,0)</f>
        <v>-0.473967788819961</v>
      </c>
      <c r="M44" s="5" t="n">
        <f aca="false">1+L44/100</f>
        <v>0.9952603221118</v>
      </c>
      <c r="N44" s="29" t="n">
        <f aca="false">ROUNDUP((PRODUCT($M$11:M44)-1),4)</f>
        <v>0.308</v>
      </c>
      <c r="O44" s="30" t="n">
        <f aca="false">((1+(ROUNDUP(N44*100,2))/100)^(365.25/(A44-$A$11+1))-1)</f>
        <v>16.8926982550479</v>
      </c>
    </row>
    <row r="45" customFormat="false" ht="12.75" hidden="false" customHeight="true" outlineLevel="0" collapsed="false">
      <c r="A45" s="24" t="s">
        <v>55</v>
      </c>
      <c r="B45" s="25" t="n">
        <v>32329.61</v>
      </c>
      <c r="C45" s="25" t="n">
        <v>5561.46</v>
      </c>
      <c r="D45" s="25" t="n">
        <v>54711.65</v>
      </c>
      <c r="E45" s="25" t="n">
        <v>4874.86</v>
      </c>
      <c r="F45" s="25" t="n">
        <f aca="false">SUM(B45:E45)</f>
        <v>97477.58</v>
      </c>
      <c r="G45" s="26" t="n">
        <v>0</v>
      </c>
      <c r="H45" s="26" t="n">
        <v>0</v>
      </c>
      <c r="I45" s="26" t="n">
        <v>0</v>
      </c>
      <c r="J45" s="26" t="n">
        <v>0</v>
      </c>
      <c r="K45" s="27" t="n">
        <f aca="false">SUM(G45:J45)</f>
        <v>0</v>
      </c>
      <c r="L45" s="28" t="n">
        <f aca="false">IF(F44&lt;&gt;"",(F45-(F44+K45))/(F44+K45)*100,0)</f>
        <v>1.36751795449663</v>
      </c>
      <c r="M45" s="5" t="n">
        <f aca="false">1+L45/100</f>
        <v>1.01367517954497</v>
      </c>
      <c r="N45" s="29" t="n">
        <f aca="false">ROUNDUP((PRODUCT($M$11:M45)-1),4)</f>
        <v>0.3259</v>
      </c>
      <c r="O45" s="30" t="n">
        <f aca="false">((1+(ROUNDUP(N45*100,2))/100)^(365.25/(A45-$A$11+1))-1)</f>
        <v>17.9883574687309</v>
      </c>
    </row>
    <row r="46" customFormat="false" ht="12.75" hidden="false" customHeight="true" outlineLevel="0" collapsed="false">
      <c r="A46" s="24" t="s">
        <v>56</v>
      </c>
      <c r="B46" s="25" t="n">
        <v>31388.28</v>
      </c>
      <c r="C46" s="25" t="n">
        <v>5563.08</v>
      </c>
      <c r="D46" s="25" t="n">
        <v>53118.63</v>
      </c>
      <c r="E46" s="25" t="n">
        <v>4876.28</v>
      </c>
      <c r="F46" s="25" t="n">
        <f aca="false">SUM(B46:E46)</f>
        <v>94946.27</v>
      </c>
      <c r="G46" s="26" t="n">
        <v>0</v>
      </c>
      <c r="H46" s="26" t="n">
        <v>0</v>
      </c>
      <c r="I46" s="26" t="n">
        <v>0</v>
      </c>
      <c r="J46" s="26" t="n">
        <v>0</v>
      </c>
      <c r="K46" s="27" t="n">
        <f aca="false">SUM(G46:J46)</f>
        <v>0</v>
      </c>
      <c r="L46" s="28" t="n">
        <f aca="false">IF(F45&lt;&gt;"",(F46-(F45+K46))/(F45+K46)*100,0)</f>
        <v>-2.59681251832474</v>
      </c>
      <c r="M46" s="5" t="n">
        <f aca="false">1+L46/100</f>
        <v>0.974031874816752</v>
      </c>
      <c r="N46" s="29" t="n">
        <f aca="false">ROUNDUP((PRODUCT($M$11:M46)-1),4)</f>
        <v>0.2914</v>
      </c>
      <c r="O46" s="30" t="n">
        <f aca="false">((1+(ROUNDUP(N46*100,2))/100)^(365.25/(A46-$A$11+1))-1)</f>
        <v>12.3907278844595</v>
      </c>
    </row>
    <row r="47" customFormat="false" ht="12.75" hidden="false" customHeight="true" outlineLevel="0" collapsed="false">
      <c r="A47" s="24" t="s">
        <v>57</v>
      </c>
      <c r="B47" s="25" t="n">
        <v>31038.64</v>
      </c>
      <c r="C47" s="25" t="n">
        <v>5496.66</v>
      </c>
      <c r="D47" s="25" t="n">
        <v>52526.93</v>
      </c>
      <c r="E47" s="25" t="n">
        <v>4818.06</v>
      </c>
      <c r="F47" s="25" t="n">
        <f aca="false">SUM(B47:E47)</f>
        <v>93880.29</v>
      </c>
      <c r="G47" s="26" t="n">
        <v>0</v>
      </c>
      <c r="H47" s="26" t="n">
        <v>0</v>
      </c>
      <c r="I47" s="26" t="n">
        <v>0</v>
      </c>
      <c r="J47" s="26" t="n">
        <v>0</v>
      </c>
      <c r="K47" s="27" t="n">
        <f aca="false">SUM(G47:J47)</f>
        <v>0</v>
      </c>
      <c r="L47" s="28" t="n">
        <f aca="false">IF(F46&lt;&gt;"",(F47-(F46+K47))/(F46+K47)*100,0)</f>
        <v>-1.12271919686787</v>
      </c>
      <c r="M47" s="5" t="n">
        <f aca="false">1+L47/100</f>
        <v>0.988772808031321</v>
      </c>
      <c r="N47" s="29" t="n">
        <f aca="false">ROUNDUP((PRODUCT($M$11:M47)-1),4)</f>
        <v>0.2769</v>
      </c>
      <c r="O47" s="30" t="n">
        <f aca="false">((1+(ROUNDUP(N47*100,2))/100)^(365.25/(A47-$A$11+1))-1)</f>
        <v>10.16710554009</v>
      </c>
    </row>
    <row r="48" customFormat="false" ht="12.75" hidden="false" customHeight="true" outlineLevel="0" collapsed="false">
      <c r="A48" s="24" t="s">
        <v>58</v>
      </c>
      <c r="B48" s="25" t="n">
        <v>31816.24</v>
      </c>
      <c r="C48" s="25" t="n">
        <v>5473.98</v>
      </c>
      <c r="D48" s="25" t="n">
        <v>51848.69</v>
      </c>
      <c r="E48" s="25" t="n">
        <v>4798.18</v>
      </c>
      <c r="F48" s="25" t="n">
        <f aca="false">SUM(B48:E48)</f>
        <v>93937.09</v>
      </c>
      <c r="G48" s="26" t="n">
        <v>0</v>
      </c>
      <c r="H48" s="26" t="n">
        <v>0</v>
      </c>
      <c r="I48" s="26" t="n">
        <v>0</v>
      </c>
      <c r="J48" s="26" t="n">
        <v>0</v>
      </c>
      <c r="K48" s="27" t="n">
        <f aca="false">SUM(G48:J48)</f>
        <v>0</v>
      </c>
      <c r="L48" s="28" t="n">
        <f aca="false">IF(F47&lt;&gt;"",(F48-(F47+K48))/(F47+K48)*100,0)</f>
        <v>0.0605025825974791</v>
      </c>
      <c r="M48" s="5" t="n">
        <f aca="false">1+L48/100</f>
        <v>1.00060502582597</v>
      </c>
      <c r="N48" s="29" t="n">
        <f aca="false">ROUNDUP((PRODUCT($M$11:M48)-1),4)</f>
        <v>0.2777</v>
      </c>
      <c r="O48" s="30" t="n">
        <f aca="false">((1+(ROUNDUP(N48*100,2))/100)^(365.25/(A48-$A$11+1))-1)</f>
        <v>9.54332835646528</v>
      </c>
    </row>
    <row r="49" customFormat="false" ht="12.75" hidden="false" customHeight="true" outlineLevel="0" collapsed="false">
      <c r="A49" s="24" t="s">
        <v>59</v>
      </c>
      <c r="B49" s="25" t="n">
        <v>31816.24</v>
      </c>
      <c r="C49" s="25" t="n">
        <v>5811.88</v>
      </c>
      <c r="D49" s="25" t="n">
        <v>51848.69</v>
      </c>
      <c r="E49" s="25" t="n">
        <v>4798.18</v>
      </c>
      <c r="F49" s="25" t="n">
        <f aca="false">SUM(B49:E49)</f>
        <v>94274.99</v>
      </c>
      <c r="G49" s="26" t="n">
        <v>0</v>
      </c>
      <c r="H49" s="26" t="n">
        <v>0</v>
      </c>
      <c r="I49" s="26" t="n">
        <v>0</v>
      </c>
      <c r="J49" s="26" t="n">
        <v>0</v>
      </c>
      <c r="K49" s="27" t="n">
        <f aca="false">SUM(G49:J49)</f>
        <v>0</v>
      </c>
      <c r="L49" s="28" t="n">
        <f aca="false">IF(F48&lt;&gt;"",(F49-(F48+K49))/(F48+K49)*100,0)</f>
        <v>0.35970882214896</v>
      </c>
      <c r="M49" s="5" t="n">
        <f aca="false">1+L49/100</f>
        <v>1.00359708822149</v>
      </c>
      <c r="N49" s="29" t="n">
        <f aca="false">ROUNDUP((PRODUCT($M$11:M49)-1),4)</f>
        <v>0.2823</v>
      </c>
      <c r="O49" s="30" t="n">
        <f aca="false">((1+(ROUNDUP(N49*100,2))/100)^(365.25/(A49-$A$11+1))-1)</f>
        <v>9.26513190426196</v>
      </c>
    </row>
    <row r="50" customFormat="false" ht="12.75" hidden="false" customHeight="true" outlineLevel="0" collapsed="false">
      <c r="A50" s="24" t="s">
        <v>60</v>
      </c>
      <c r="B50" s="25" t="n">
        <v>31816.24</v>
      </c>
      <c r="C50" s="25" t="n">
        <v>5811.88</v>
      </c>
      <c r="D50" s="25" t="n">
        <v>51848.69</v>
      </c>
      <c r="E50" s="25" t="n">
        <v>4798.18</v>
      </c>
      <c r="F50" s="25" t="n">
        <f aca="false">SUM(B50:E50)</f>
        <v>94274.99</v>
      </c>
      <c r="G50" s="26" t="n">
        <v>0</v>
      </c>
      <c r="H50" s="26" t="n">
        <v>0</v>
      </c>
      <c r="I50" s="26" t="n">
        <v>0</v>
      </c>
      <c r="J50" s="26" t="n">
        <v>0</v>
      </c>
      <c r="K50" s="27" t="n">
        <f aca="false">SUM(G50:J50)</f>
        <v>0</v>
      </c>
      <c r="L50" s="28" t="n">
        <f aca="false">IF(F49&lt;&gt;"",(F50-(F49+K50))/(F49+K50)*100,0)</f>
        <v>0</v>
      </c>
      <c r="M50" s="5" t="n">
        <f aca="false">1+L50/100</f>
        <v>1</v>
      </c>
      <c r="N50" s="29" t="n">
        <f aca="false">ROUNDUP((PRODUCT($M$11:M50)-1),4)</f>
        <v>0.2823</v>
      </c>
      <c r="O50" s="30" t="n">
        <f aca="false">((1+(ROUNDUP(N50*100,2))/100)^(365.25/(A50-$A$11+1))-1)</f>
        <v>8.68457174773513</v>
      </c>
    </row>
    <row r="51" customFormat="false" ht="12.75" hidden="false" customHeight="true" outlineLevel="0" collapsed="false">
      <c r="A51" s="24" t="s">
        <v>61</v>
      </c>
      <c r="B51" s="25" t="n">
        <v>31907.17</v>
      </c>
      <c r="C51" s="25" t="n">
        <v>5807.58</v>
      </c>
      <c r="D51" s="25" t="n">
        <v>51996.87</v>
      </c>
      <c r="E51" s="25" t="n">
        <v>4794.63</v>
      </c>
      <c r="F51" s="25" t="n">
        <f aca="false">SUM(B51:E51)</f>
        <v>94506.25</v>
      </c>
      <c r="G51" s="26" t="n">
        <v>0</v>
      </c>
      <c r="H51" s="26" t="n">
        <v>0</v>
      </c>
      <c r="I51" s="26" t="n">
        <v>0</v>
      </c>
      <c r="J51" s="26" t="n">
        <v>0</v>
      </c>
      <c r="K51" s="27" t="n">
        <f aca="false">SUM(G51:J51)</f>
        <v>0</v>
      </c>
      <c r="L51" s="28" t="n">
        <f aca="false">IF(F50&lt;&gt;"",(F51-(F50+K51))/(F50+K51)*100,0)</f>
        <v>0.245303659008603</v>
      </c>
      <c r="M51" s="5" t="n">
        <f aca="false">1+L51/100</f>
        <v>1.00245303659009</v>
      </c>
      <c r="N51" s="29" t="n">
        <f aca="false">ROUNDUP((PRODUCT($M$11:M51)-1),4)</f>
        <v>0.2854</v>
      </c>
      <c r="O51" s="30" t="n">
        <f aca="false">((1+(ROUNDUP(N51*100,2))/100)^(365.25/(A51-$A$11+1))-1)</f>
        <v>8.36206485470066</v>
      </c>
    </row>
    <row r="52" customFormat="false" ht="12.75" hidden="false" customHeight="true" outlineLevel="0" collapsed="false">
      <c r="A52" s="24" t="s">
        <v>62</v>
      </c>
      <c r="B52" s="25" t="n">
        <v>31976.43</v>
      </c>
      <c r="C52" s="25" t="n">
        <v>5803.28</v>
      </c>
      <c r="D52" s="25" t="n">
        <v>52109.74</v>
      </c>
      <c r="E52" s="25" t="n">
        <v>4791.08</v>
      </c>
      <c r="F52" s="25" t="n">
        <f aca="false">SUM(B52:E52)</f>
        <v>94680.53</v>
      </c>
      <c r="G52" s="26" t="n">
        <v>0</v>
      </c>
      <c r="H52" s="26" t="n">
        <v>0</v>
      </c>
      <c r="I52" s="26" t="n">
        <v>0</v>
      </c>
      <c r="J52" s="26" t="n">
        <v>0</v>
      </c>
      <c r="K52" s="27" t="n">
        <f aca="false">SUM(G52:J52)</f>
        <v>0</v>
      </c>
      <c r="L52" s="28" t="n">
        <f aca="false">IF(F51&lt;&gt;"",(F52-(F51+K52))/(F51+K52)*100,0)</f>
        <v>0.18441108392302</v>
      </c>
      <c r="M52" s="5" t="n">
        <f aca="false">1+L52/100</f>
        <v>1.00184411083923</v>
      </c>
      <c r="N52" s="29" t="n">
        <f aca="false">ROUNDUP((PRODUCT($M$11:M52)-1),4)</f>
        <v>0.2878</v>
      </c>
      <c r="O52" s="30" t="n">
        <f aca="false">((1+(ROUNDUP(N52*100,2))/100)^(365.25/(A52-$A$11+1))-1)</f>
        <v>8.02171170468884</v>
      </c>
      <c r="U52" s="31"/>
    </row>
    <row r="53" customFormat="false" ht="12.75" hidden="false" customHeight="true" outlineLevel="0" collapsed="false">
      <c r="A53" s="24" t="s">
        <v>63</v>
      </c>
      <c r="B53" s="25" t="n">
        <v>33830.68</v>
      </c>
      <c r="C53" s="25" t="n">
        <v>5970.12</v>
      </c>
      <c r="D53" s="25" t="n">
        <v>51329.3</v>
      </c>
      <c r="E53" s="25" t="n">
        <v>4928.82</v>
      </c>
      <c r="F53" s="25" t="n">
        <f aca="false">SUM(B53:E53)</f>
        <v>96058.92</v>
      </c>
      <c r="G53" s="26" t="n">
        <v>0</v>
      </c>
      <c r="H53" s="26" t="n">
        <v>0</v>
      </c>
      <c r="I53" s="26" t="n">
        <v>0</v>
      </c>
      <c r="J53" s="26" t="n">
        <v>0</v>
      </c>
      <c r="K53" s="27" t="n">
        <f aca="false">SUM(G53:J53)</f>
        <v>0</v>
      </c>
      <c r="L53" s="28" t="n">
        <f aca="false">IF(F52&lt;&gt;"",(F53-(F52+K53))/(F52+K53)*100,0)</f>
        <v>1.45583257719406</v>
      </c>
      <c r="M53" s="5" t="n">
        <f aca="false">1+L53/100</f>
        <v>1.01455832577194</v>
      </c>
      <c r="N53" s="29" t="n">
        <f aca="false">ROUNDUP((PRODUCT($M$11:M53)-1),4)</f>
        <v>0.3066</v>
      </c>
      <c r="O53" s="30" t="n">
        <f aca="false">((1+(ROUNDUP(N53*100,2))/100)^(365.25/(A53-$A$11+1))-1)</f>
        <v>8.6947655240601</v>
      </c>
      <c r="U53" s="31"/>
      <c r="V53" s="31"/>
    </row>
    <row r="54" customFormat="false" ht="12.75" hidden="false" customHeight="true" outlineLevel="0" collapsed="false">
      <c r="A54" s="24" t="s">
        <v>64</v>
      </c>
      <c r="B54" s="25" t="n">
        <v>33642.4</v>
      </c>
      <c r="C54" s="25" t="n">
        <v>6038.67</v>
      </c>
      <c r="D54" s="25" t="n">
        <v>51043.64</v>
      </c>
      <c r="E54" s="25" t="n">
        <v>4928.11</v>
      </c>
      <c r="F54" s="25" t="n">
        <f aca="false">SUM(B54:E54)</f>
        <v>95652.82</v>
      </c>
      <c r="G54" s="26" t="n">
        <v>0</v>
      </c>
      <c r="H54" s="26" t="n">
        <v>0</v>
      </c>
      <c r="I54" s="26" t="n">
        <v>0</v>
      </c>
      <c r="J54" s="26" t="n">
        <v>0</v>
      </c>
      <c r="K54" s="27" t="n">
        <f aca="false">SUM(G54:J54)</f>
        <v>0</v>
      </c>
      <c r="L54" s="28" t="n">
        <f aca="false">IF(F53&lt;&gt;"",(F54-(F53+K54))/(F53+K54)*100,0)</f>
        <v>-0.422761363546448</v>
      </c>
      <c r="M54" s="5" t="n">
        <f aca="false">1+L54/100</f>
        <v>0.995772386364536</v>
      </c>
      <c r="N54" s="29" t="n">
        <f aca="false">ROUNDUP((PRODUCT($M$11:M54)-1),4)</f>
        <v>0.301</v>
      </c>
      <c r="O54" s="30" t="n">
        <f aca="false">((1+(ROUNDUP(N54*100,2))/100)^(365.25/(A54-$A$11+1))-1)</f>
        <v>7.88446788879662</v>
      </c>
      <c r="U54" s="31"/>
      <c r="V54" s="31"/>
    </row>
    <row r="55" customFormat="false" ht="12.75" hidden="false" customHeight="true" outlineLevel="0" collapsed="false">
      <c r="A55" s="24" t="s">
        <v>65</v>
      </c>
      <c r="B55" s="25" t="n">
        <v>33558.08</v>
      </c>
      <c r="C55" s="25" t="n">
        <v>5979.51</v>
      </c>
      <c r="D55" s="25" t="n">
        <v>50915.71</v>
      </c>
      <c r="E55" s="25" t="n">
        <v>4879.83</v>
      </c>
      <c r="F55" s="25" t="n">
        <f aca="false">SUM(B55:E55)</f>
        <v>95333.13</v>
      </c>
      <c r="G55" s="26" t="n">
        <v>0</v>
      </c>
      <c r="H55" s="26" t="n">
        <v>0</v>
      </c>
      <c r="I55" s="26" t="n">
        <v>0</v>
      </c>
      <c r="J55" s="26" t="n">
        <v>0</v>
      </c>
      <c r="K55" s="27" t="n">
        <f aca="false">SUM(G55:J55)</f>
        <v>0</v>
      </c>
      <c r="L55" s="28" t="n">
        <f aca="false">IF(F54&lt;&gt;"",(F55-(F54+K55))/(F54+K55)*100,0)</f>
        <v>-0.334219106138222</v>
      </c>
      <c r="M55" s="5" t="n">
        <f aca="false">1+L55/100</f>
        <v>0.996657808938618</v>
      </c>
      <c r="N55" s="29" t="n">
        <f aca="false">ROUNDUP((PRODUCT($M$11:M55)-1),4)</f>
        <v>0.2967</v>
      </c>
      <c r="O55" s="30" t="n">
        <f aca="false">((1+(ROUNDUP(N55*100,2))/100)^(365.25/(A55-$A$11+1))-1)</f>
        <v>7.23911749775214</v>
      </c>
      <c r="U55" s="31"/>
      <c r="V55" s="31"/>
    </row>
    <row r="56" customFormat="false" ht="12.75" hidden="false" customHeight="true" outlineLevel="0" collapsed="false">
      <c r="A56" s="24" t="s">
        <v>66</v>
      </c>
      <c r="B56" s="25" t="n">
        <v>33558.08</v>
      </c>
      <c r="C56" s="25" t="n">
        <v>5979.51</v>
      </c>
      <c r="D56" s="25" t="n">
        <v>50915.71</v>
      </c>
      <c r="E56" s="25" t="n">
        <v>4879.83</v>
      </c>
      <c r="F56" s="25" t="n">
        <f aca="false">SUM(B56:E56)</f>
        <v>95333.13</v>
      </c>
      <c r="G56" s="26" t="n">
        <v>0</v>
      </c>
      <c r="H56" s="26" t="n">
        <v>0</v>
      </c>
      <c r="I56" s="26" t="n">
        <v>0</v>
      </c>
      <c r="J56" s="26" t="n">
        <v>0</v>
      </c>
      <c r="K56" s="27" t="n">
        <f aca="false">SUM(G56:J56)</f>
        <v>0</v>
      </c>
      <c r="L56" s="28" t="n">
        <f aca="false">IF(F55&lt;&gt;"",(F56-(F55+K56))/(F55+K56)*100,0)</f>
        <v>0</v>
      </c>
      <c r="M56" s="5" t="n">
        <f aca="false">1+L56/100</f>
        <v>1</v>
      </c>
      <c r="N56" s="29" t="n">
        <f aca="false">ROUNDUP((PRODUCT($M$11:M56)-1),4)</f>
        <v>0.2967</v>
      </c>
      <c r="O56" s="30" t="n">
        <f aca="false">((1+(ROUNDUP(N56*100,2))/100)^(365.25/(A56-$A$11+1))-1)</f>
        <v>6.86991870950991</v>
      </c>
      <c r="U56" s="31"/>
      <c r="V56" s="31"/>
    </row>
    <row r="57" customFormat="false" ht="12.75" hidden="false" customHeight="true" outlineLevel="0" collapsed="false">
      <c r="A57" s="24" t="s">
        <v>67</v>
      </c>
      <c r="B57" s="25" t="n">
        <v>33558.08</v>
      </c>
      <c r="C57" s="25" t="n">
        <v>5979.51</v>
      </c>
      <c r="D57" s="25" t="n">
        <v>50915.71</v>
      </c>
      <c r="E57" s="25" t="n">
        <v>4879.83</v>
      </c>
      <c r="F57" s="25" t="n">
        <f aca="false">SUM(B57:E57)</f>
        <v>95333.13</v>
      </c>
      <c r="G57" s="26" t="n">
        <v>0</v>
      </c>
      <c r="H57" s="26" t="n">
        <v>0</v>
      </c>
      <c r="I57" s="26" t="n">
        <v>0</v>
      </c>
      <c r="J57" s="26" t="n">
        <v>0</v>
      </c>
      <c r="K57" s="27" t="n">
        <f aca="false">SUM(G57:J57)</f>
        <v>0</v>
      </c>
      <c r="L57" s="28" t="n">
        <f aca="false">IF(F56&lt;&gt;"",(F57-(F56+K57))/(F56+K57)*100,0)</f>
        <v>0</v>
      </c>
      <c r="M57" s="5" t="n">
        <f aca="false">1+L57/100</f>
        <v>1</v>
      </c>
      <c r="N57" s="29" t="n">
        <f aca="false">ROUNDUP((PRODUCT($M$11:M57)-1),4)</f>
        <v>0.2967</v>
      </c>
      <c r="O57" s="30" t="n">
        <f aca="false">((1+(ROUNDUP(N57*100,2))/100)^(365.25/(A57-$A$11+1))-1)</f>
        <v>6.53194343338099</v>
      </c>
      <c r="U57" s="33"/>
    </row>
    <row r="58" customFormat="false" ht="12.75" hidden="false" customHeight="true" outlineLevel="0" collapsed="false">
      <c r="A58" s="24" t="s">
        <v>68</v>
      </c>
      <c r="B58" s="25" t="n">
        <v>34352.78</v>
      </c>
      <c r="C58" s="25" t="n">
        <v>6004.74</v>
      </c>
      <c r="D58" s="25" t="n">
        <v>50950.18</v>
      </c>
      <c r="E58" s="25" t="n">
        <v>4900.42</v>
      </c>
      <c r="F58" s="25" t="n">
        <f aca="false">SUM(B58:E58)</f>
        <v>96208.12</v>
      </c>
      <c r="G58" s="26" t="n">
        <v>0</v>
      </c>
      <c r="H58" s="26" t="n">
        <v>0</v>
      </c>
      <c r="I58" s="26" t="n">
        <v>0</v>
      </c>
      <c r="J58" s="26" t="n">
        <v>0</v>
      </c>
      <c r="K58" s="27" t="n">
        <f aca="false">SUM(G58:J58)</f>
        <v>0</v>
      </c>
      <c r="L58" s="28" t="n">
        <f aca="false">IF(F57&lt;&gt;"",(F58-(F57+K58))/(F57+K58)*100,0)</f>
        <v>0.917823635917535</v>
      </c>
      <c r="M58" s="5" t="n">
        <f aca="false">1+L58/100</f>
        <v>1.00917823635918</v>
      </c>
      <c r="N58" s="29" t="n">
        <f aca="false">ROUNDUP((PRODUCT($M$11:M58)-1),4)</f>
        <v>0.3086</v>
      </c>
      <c r="O58" s="30" t="n">
        <f aca="false">((1+(ROUNDUP(N58*100,2))/100)^(365.25/(A58-$A$11+1))-1)</f>
        <v>6.74154470684051</v>
      </c>
    </row>
    <row r="59" customFormat="false" ht="12.75" hidden="false" customHeight="true" outlineLevel="0" collapsed="false">
      <c r="A59" s="24" t="s">
        <v>69</v>
      </c>
      <c r="B59" s="25" t="n">
        <v>33996.44</v>
      </c>
      <c r="C59" s="25" t="n">
        <v>6024.48</v>
      </c>
      <c r="D59" s="25" t="n">
        <v>50421.69</v>
      </c>
      <c r="E59" s="25" t="n">
        <v>4860.66</v>
      </c>
      <c r="F59" s="25" t="n">
        <f aca="false">SUM(B59:E59)</f>
        <v>95303.27</v>
      </c>
      <c r="G59" s="26" t="n">
        <v>0</v>
      </c>
      <c r="H59" s="26" t="n">
        <v>0</v>
      </c>
      <c r="I59" s="26" t="n">
        <v>0</v>
      </c>
      <c r="J59" s="26" t="n">
        <v>0</v>
      </c>
      <c r="K59" s="27" t="n">
        <f aca="false">SUM(G59:J59)</f>
        <v>0</v>
      </c>
      <c r="L59" s="28" t="n">
        <f aca="false">IF(F58&lt;&gt;"",(F59-(F58+K59))/(F58+K59)*100,0)</f>
        <v>-0.940513129245215</v>
      </c>
      <c r="M59" s="5" t="n">
        <f aca="false">1+L59/100</f>
        <v>0.990594868707548</v>
      </c>
      <c r="N59" s="29" t="n">
        <f aca="false">ROUNDUP((PRODUCT($M$11:M59)-1),4)</f>
        <v>0.2963</v>
      </c>
      <c r="O59" s="30" t="n">
        <f aca="false">((1+(ROUNDUP(N59*100,2))/100)^(365.25/(A59-$A$11+1))-1)</f>
        <v>5.9201602929256</v>
      </c>
    </row>
    <row r="60" customFormat="false" ht="12.75" hidden="false" customHeight="true" outlineLevel="0" collapsed="false">
      <c r="A60" s="24" t="s">
        <v>70</v>
      </c>
      <c r="B60" s="25" t="n">
        <v>33271.9</v>
      </c>
      <c r="C60" s="25" t="n">
        <v>6116.88</v>
      </c>
      <c r="D60" s="25" t="n">
        <v>49347.08</v>
      </c>
      <c r="E60" s="25" t="n">
        <v>4935.21</v>
      </c>
      <c r="F60" s="25" t="n">
        <f aca="false">SUM(B60:E60)</f>
        <v>93671.07</v>
      </c>
      <c r="G60" s="26" t="n">
        <v>0</v>
      </c>
      <c r="H60" s="26" t="n">
        <v>0</v>
      </c>
      <c r="I60" s="26" t="n">
        <v>0</v>
      </c>
      <c r="J60" s="26" t="n">
        <v>0</v>
      </c>
      <c r="K60" s="27" t="n">
        <f aca="false">SUM(G60:J60)</f>
        <v>0</v>
      </c>
      <c r="L60" s="28" t="n">
        <f aca="false">IF(F59&lt;&gt;"",(F60-(F59+K60))/(F59+K60)*100,0)</f>
        <v>-1.71263798188666</v>
      </c>
      <c r="M60" s="5" t="n">
        <f aca="false">1+L60/100</f>
        <v>0.982873620181133</v>
      </c>
      <c r="N60" s="29" t="n">
        <f aca="false">ROUNDUP((PRODUCT($M$11:M60)-1),4)</f>
        <v>0.2741</v>
      </c>
      <c r="O60" s="30" t="n">
        <f aca="false">((1+(ROUNDUP(N60*100,2))/100)^(365.25/(A60-$A$11+1))-1)</f>
        <v>4.86829154762768</v>
      </c>
      <c r="U60" s="31"/>
      <c r="V60" s="31"/>
      <c r="W60" s="31"/>
    </row>
    <row r="61" customFormat="false" ht="12.75" hidden="false" customHeight="true" outlineLevel="0" collapsed="false">
      <c r="A61" s="24" t="s">
        <v>71</v>
      </c>
      <c r="B61" s="25" t="n">
        <v>32660.21</v>
      </c>
      <c r="C61" s="25" t="n">
        <v>6115.12</v>
      </c>
      <c r="D61" s="25" t="n">
        <v>48439.87</v>
      </c>
      <c r="E61" s="25" t="n">
        <v>4933.79</v>
      </c>
      <c r="F61" s="25" t="n">
        <f aca="false">SUM(B61:E61)</f>
        <v>92148.99</v>
      </c>
      <c r="G61" s="26" t="n">
        <v>0</v>
      </c>
      <c r="H61" s="26" t="n">
        <v>0</v>
      </c>
      <c r="I61" s="26" t="n">
        <v>0</v>
      </c>
      <c r="J61" s="26" t="n">
        <v>0</v>
      </c>
      <c r="K61" s="27" t="n">
        <f aca="false">SUM(G61:J61)</f>
        <v>0</v>
      </c>
      <c r="L61" s="28" t="n">
        <f aca="false">IF(F60&lt;&gt;"",(F61-(F60+K61))/(F60+K61)*100,0)</f>
        <v>-1.62492005269076</v>
      </c>
      <c r="M61" s="5" t="n">
        <f aca="false">1+L61/100</f>
        <v>0.983750799473092</v>
      </c>
      <c r="N61" s="29" t="n">
        <f aca="false">ROUNDUP((PRODUCT($M$11:M61)-1),4)</f>
        <v>0.2534</v>
      </c>
      <c r="O61" s="30" t="n">
        <f aca="false">((1+(ROUNDUP(N61*100,2))/100)^(365.25/(A61-$A$11+1))-1)</f>
        <v>4.0407514353729</v>
      </c>
    </row>
    <row r="62" customFormat="false" ht="12.75" hidden="false" customHeight="true" outlineLevel="0" collapsed="false">
      <c r="A62" s="24" t="s">
        <v>72</v>
      </c>
      <c r="B62" s="25" t="n">
        <v>31766.03</v>
      </c>
      <c r="C62" s="25" t="n">
        <v>6008.64</v>
      </c>
      <c r="D62" s="25" t="n">
        <v>47113.66</v>
      </c>
      <c r="E62" s="25" t="n">
        <v>4847.88</v>
      </c>
      <c r="F62" s="25" t="n">
        <f aca="false">SUM(B62:E62)</f>
        <v>89736.21</v>
      </c>
      <c r="G62" s="26" t="n">
        <v>0</v>
      </c>
      <c r="H62" s="26" t="n">
        <v>0</v>
      </c>
      <c r="I62" s="26" t="n">
        <v>0</v>
      </c>
      <c r="J62" s="26" t="n">
        <v>0</v>
      </c>
      <c r="K62" s="27" t="n">
        <f aca="false">SUM(G62:J62)</f>
        <v>0</v>
      </c>
      <c r="L62" s="28" t="n">
        <f aca="false">IF(F61&lt;&gt;"",(F62-(F61+K62))/(F61+K62)*100,0)</f>
        <v>-2.61834665795035</v>
      </c>
      <c r="M62" s="5" t="n">
        <f aca="false">1+L62/100</f>
        <v>0.973816533420496</v>
      </c>
      <c r="N62" s="29" t="n">
        <f aca="false">ROUNDUP((PRODUCT($M$11:M62)-1),4)</f>
        <v>0.2206</v>
      </c>
      <c r="O62" s="30" t="n">
        <f aca="false">((1+(ROUNDUP(N62*100,2))/100)^(365.25/(A62-$A$11+1))-1)</f>
        <v>3.05596921352263</v>
      </c>
    </row>
    <row r="63" customFormat="false" ht="12.75" hidden="false" customHeight="true" outlineLevel="0" collapsed="false">
      <c r="A63" s="24" t="s">
        <v>73</v>
      </c>
      <c r="B63" s="25" t="n">
        <v>32836.79</v>
      </c>
      <c r="C63" s="25" t="n">
        <v>6008.64</v>
      </c>
      <c r="D63" s="25" t="n">
        <v>47113.66</v>
      </c>
      <c r="E63" s="25" t="n">
        <v>4847.88</v>
      </c>
      <c r="F63" s="25" t="n">
        <f aca="false">SUM(B63:E63)</f>
        <v>90806.97</v>
      </c>
      <c r="G63" s="26" t="n">
        <v>0</v>
      </c>
      <c r="H63" s="26" t="n">
        <v>0</v>
      </c>
      <c r="I63" s="26" t="n">
        <v>0</v>
      </c>
      <c r="J63" s="26" t="n">
        <v>0</v>
      </c>
      <c r="K63" s="27" t="n">
        <f aca="false">SUM(G63:J63)</f>
        <v>0</v>
      </c>
      <c r="L63" s="28" t="n">
        <f aca="false">IF(F62&lt;&gt;"",(F63-(F62+K63))/(F62+K63)*100,0)</f>
        <v>1.19323069249302</v>
      </c>
      <c r="M63" s="5" t="n">
        <f aca="false">1+L63/100</f>
        <v>1.01193230692493</v>
      </c>
      <c r="N63" s="29" t="n">
        <f aca="false">ROUNDUP((PRODUCT($M$11:M63)-1),4)</f>
        <v>0.2351</v>
      </c>
      <c r="O63" s="30" t="n">
        <f aca="false">((1+(ROUNDUP(N63*100,2))/100)^(365.25/(A63-$A$11+1))-1)</f>
        <v>3.28515007986566</v>
      </c>
    </row>
    <row r="64" customFormat="false" ht="12.75" hidden="false" customHeight="true" outlineLevel="0" collapsed="false">
      <c r="A64" s="24" t="s">
        <v>74</v>
      </c>
      <c r="B64" s="25" t="n">
        <v>32836.79</v>
      </c>
      <c r="C64" s="25" t="n">
        <v>6281.76</v>
      </c>
      <c r="D64" s="25" t="n">
        <v>47113.66</v>
      </c>
      <c r="E64" s="25" t="n">
        <v>4847.88</v>
      </c>
      <c r="F64" s="25" t="n">
        <f aca="false">SUM(B64:E64)</f>
        <v>91080.09</v>
      </c>
      <c r="G64" s="26" t="n">
        <v>0</v>
      </c>
      <c r="H64" s="26" t="n">
        <v>0</v>
      </c>
      <c r="I64" s="26" t="n">
        <v>0</v>
      </c>
      <c r="J64" s="26" t="n">
        <v>0</v>
      </c>
      <c r="K64" s="27" t="n">
        <f aca="false">SUM(G64:J64)</f>
        <v>0</v>
      </c>
      <c r="L64" s="28" t="n">
        <f aca="false">IF(F63&lt;&gt;"",(F64-(F63+K64))/(F63+K64)*100,0)</f>
        <v>0.300769863811126</v>
      </c>
      <c r="M64" s="5" t="n">
        <f aca="false">1+L64/100</f>
        <v>1.00300769863811</v>
      </c>
      <c r="N64" s="29" t="n">
        <f aca="false">ROUNDUP((PRODUCT($M$11:M64)-1),4)</f>
        <v>0.2388</v>
      </c>
      <c r="O64" s="30" t="n">
        <f aca="false">((1+(ROUNDUP(N64*100,2))/100)^(365.25/(A64-$A$11+1))-1)</f>
        <v>3.25647180452384</v>
      </c>
    </row>
    <row r="65" customFormat="false" ht="12.75" hidden="false" customHeight="true" outlineLevel="0" collapsed="false">
      <c r="A65" s="24" t="s">
        <v>75</v>
      </c>
      <c r="B65" s="25" t="n">
        <v>33286.81</v>
      </c>
      <c r="C65" s="25" t="n">
        <v>6071.08</v>
      </c>
      <c r="D65" s="25" t="n">
        <v>47759.34</v>
      </c>
      <c r="E65" s="25" t="n">
        <v>4685.29</v>
      </c>
      <c r="F65" s="25" t="n">
        <f aca="false">SUM(B65:E65)</f>
        <v>91802.52</v>
      </c>
      <c r="G65" s="26" t="n">
        <v>0</v>
      </c>
      <c r="H65" s="26" t="n">
        <v>0</v>
      </c>
      <c r="I65" s="26" t="n">
        <v>0</v>
      </c>
      <c r="J65" s="26" t="n">
        <v>0</v>
      </c>
      <c r="K65" s="27" t="n">
        <f aca="false">SUM(G65:J65)</f>
        <v>0</v>
      </c>
      <c r="L65" s="28" t="n">
        <f aca="false">IF(F64&lt;&gt;"",(F65-(F64+K65))/(F64+K65)*100,0)</f>
        <v>0.793181034406069</v>
      </c>
      <c r="M65" s="5" t="n">
        <f aca="false">1+L65/100</f>
        <v>1.00793181034406</v>
      </c>
      <c r="N65" s="29" t="n">
        <f aca="false">ROUNDUP((PRODUCT($M$11:M65)-1),4)</f>
        <v>0.2487</v>
      </c>
      <c r="O65" s="30" t="n">
        <f aca="false">((1+(ROUNDUP(N65*100,2))/100)^(365.25/(A65-$A$11+1))-1)</f>
        <v>3.37088671943644</v>
      </c>
    </row>
    <row r="66" customFormat="false" ht="12.75" hidden="false" customHeight="true" outlineLevel="0" collapsed="false">
      <c r="A66" s="24" t="s">
        <v>76</v>
      </c>
      <c r="B66" s="25" t="n">
        <v>32787.54</v>
      </c>
      <c r="C66" s="25" t="n">
        <v>6061.88</v>
      </c>
      <c r="D66" s="25" t="n">
        <v>47042.99</v>
      </c>
      <c r="E66" s="25" t="n">
        <v>4678.19</v>
      </c>
      <c r="F66" s="25" t="n">
        <f aca="false">SUM(B66:E66)</f>
        <v>90570.6</v>
      </c>
      <c r="G66" s="26" t="n">
        <v>0</v>
      </c>
      <c r="H66" s="26" t="n">
        <v>0</v>
      </c>
      <c r="I66" s="26" t="n">
        <v>0</v>
      </c>
      <c r="J66" s="26" t="n">
        <v>0</v>
      </c>
      <c r="K66" s="27" t="n">
        <f aca="false">SUM(G66:J66)</f>
        <v>0</v>
      </c>
      <c r="L66" s="28" t="n">
        <f aca="false">IF(F65&lt;&gt;"",(F66-(F65+K66))/(F65+K66)*100,0)</f>
        <v>-1.34192394718575</v>
      </c>
      <c r="M66" s="5" t="n">
        <f aca="false">1+L66/100</f>
        <v>0.986580760528143</v>
      </c>
      <c r="N66" s="29" t="n">
        <f aca="false">ROUNDUP((PRODUCT($M$11:M66)-1),4)</f>
        <v>0.2319</v>
      </c>
      <c r="O66" s="30" t="n">
        <f aca="false">((1+(ROUNDUP(N66*100,2))/100)^(365.25/(A66-$A$11+1))-1)</f>
        <v>2.89728559703608</v>
      </c>
    </row>
    <row r="67" customFormat="false" ht="12.75" hidden="false" customHeight="true" outlineLevel="0" collapsed="false">
      <c r="A67" s="24" t="s">
        <v>77</v>
      </c>
      <c r="B67" s="25" t="n">
        <v>32874.45</v>
      </c>
      <c r="C67" s="25" t="n">
        <v>6198.96</v>
      </c>
      <c r="D67" s="25" t="n">
        <v>47167.69</v>
      </c>
      <c r="E67" s="25" t="n">
        <v>4783.98</v>
      </c>
      <c r="F67" s="25" t="n">
        <f aca="false">SUM(B67:E67)</f>
        <v>91025.08</v>
      </c>
      <c r="G67" s="26" t="n">
        <v>0</v>
      </c>
      <c r="H67" s="26" t="n">
        <v>0</v>
      </c>
      <c r="I67" s="26" t="n">
        <v>0</v>
      </c>
      <c r="J67" s="26" t="n">
        <v>0</v>
      </c>
      <c r="K67" s="27" t="n">
        <f aca="false">SUM(G67:J67)</f>
        <v>0</v>
      </c>
      <c r="L67" s="28" t="n">
        <f aca="false">IF(F66&lt;&gt;"",(F67-(F66+K67))/(F66+K67)*100,0)</f>
        <v>0.501796388673583</v>
      </c>
      <c r="M67" s="5" t="n">
        <f aca="false">1+L67/100</f>
        <v>1.00501796388674</v>
      </c>
      <c r="N67" s="29" t="n">
        <f aca="false">ROUNDUP((PRODUCT($M$11:M67)-1),4)</f>
        <v>0.2381</v>
      </c>
      <c r="O67" s="30" t="n">
        <f aca="false">((1+(ROUNDUP(N67*100,2))/100)^(365.25/(A67-$A$11+1))-1)</f>
        <v>2.92978610789214</v>
      </c>
    </row>
    <row r="68" customFormat="false" ht="12.75" hidden="false" customHeight="true" outlineLevel="0" collapsed="false">
      <c r="A68" s="24" t="s">
        <v>78</v>
      </c>
      <c r="B68" s="25" t="n">
        <v>33018.75</v>
      </c>
      <c r="C68" s="25" t="n">
        <v>6193.44</v>
      </c>
      <c r="D68" s="25" t="n">
        <v>47374.72</v>
      </c>
      <c r="E68" s="25" t="n">
        <v>4779.72</v>
      </c>
      <c r="F68" s="25" t="n">
        <f aca="false">SUM(B68:E68)</f>
        <v>91366.63</v>
      </c>
      <c r="G68" s="26" t="n">
        <v>0</v>
      </c>
      <c r="H68" s="26" t="n">
        <v>0</v>
      </c>
      <c r="I68" s="26" t="n">
        <v>0</v>
      </c>
      <c r="J68" s="26" t="n">
        <v>0</v>
      </c>
      <c r="K68" s="27" t="n">
        <f aca="false">SUM(G68:J68)</f>
        <v>0</v>
      </c>
      <c r="L68" s="28" t="n">
        <f aca="false">IF(F67&lt;&gt;"",(F68-(F67+K68))/(F67+K68)*100,0)</f>
        <v>0.375226256324084</v>
      </c>
      <c r="M68" s="5" t="n">
        <f aca="false">1+L68/100</f>
        <v>1.00375226256324</v>
      </c>
      <c r="N68" s="29" t="n">
        <f aca="false">ROUNDUP((PRODUCT($M$11:M68)-1),4)</f>
        <v>0.2427</v>
      </c>
      <c r="O68" s="30" t="n">
        <f aca="false">((1+(ROUNDUP(N68*100,2))/100)^(365.25/(A68-$A$11+1))-1)</f>
        <v>2.92883354076605</v>
      </c>
    </row>
    <row r="69" customFormat="false" ht="12.75" hidden="false" customHeight="true" outlineLevel="0" collapsed="false">
      <c r="A69" s="24" t="s">
        <v>79</v>
      </c>
      <c r="B69" s="25" t="n">
        <v>34142.53</v>
      </c>
      <c r="C69" s="25" t="n">
        <v>6187.92</v>
      </c>
      <c r="D69" s="25" t="n">
        <v>48987.1</v>
      </c>
      <c r="E69" s="25" t="n">
        <v>4775.46</v>
      </c>
      <c r="F69" s="25" t="n">
        <f aca="false">SUM(B69:E69)</f>
        <v>94093.01</v>
      </c>
      <c r="G69" s="26" t="n">
        <v>0</v>
      </c>
      <c r="H69" s="26" t="n">
        <v>0</v>
      </c>
      <c r="I69" s="26" t="n">
        <v>0</v>
      </c>
      <c r="J69" s="26" t="n">
        <v>0</v>
      </c>
      <c r="K69" s="27" t="n">
        <f aca="false">SUM(G69:J69)</f>
        <v>0</v>
      </c>
      <c r="L69" s="28" t="n">
        <f aca="false">IF(F68&lt;&gt;"",(F69-(F68+K69))/(F68+K69)*100,0)</f>
        <v>2.98399973819762</v>
      </c>
      <c r="M69" s="5" t="n">
        <f aca="false">1+L69/100</f>
        <v>1.02983999738198</v>
      </c>
      <c r="N69" s="29" t="n">
        <f aca="false">ROUNDUP((PRODUCT($M$11:M69)-1),4)</f>
        <v>0.2798</v>
      </c>
      <c r="O69" s="30" t="n">
        <f aca="false">((1+(ROUNDUP(N69*100,2))/100)^(365.25/(A69-$A$11+1))-1)</f>
        <v>3.60555818950063</v>
      </c>
    </row>
    <row r="70" customFormat="false" ht="12.75" hidden="false" customHeight="true" outlineLevel="0" collapsed="false">
      <c r="A70" s="24" t="s">
        <v>80</v>
      </c>
      <c r="B70" s="25" t="n">
        <v>34142.53</v>
      </c>
      <c r="C70" s="25" t="n">
        <v>6187.92</v>
      </c>
      <c r="D70" s="25" t="n">
        <v>48987.1</v>
      </c>
      <c r="E70" s="25" t="n">
        <v>4775.46</v>
      </c>
      <c r="F70" s="25" t="n">
        <f aca="false">SUM(B70:E70)</f>
        <v>94093.01</v>
      </c>
      <c r="G70" s="26" t="n">
        <v>0</v>
      </c>
      <c r="H70" s="26" t="n">
        <v>0</v>
      </c>
      <c r="I70" s="26" t="n">
        <v>0</v>
      </c>
      <c r="J70" s="26" t="n">
        <v>0</v>
      </c>
      <c r="K70" s="27" t="n">
        <f aca="false">SUM(G70:J70)</f>
        <v>0</v>
      </c>
      <c r="L70" s="28" t="n">
        <f aca="false">IF(F69&lt;&gt;"",(F70-(F69+K70))/(F69+K70)*100,0)</f>
        <v>0</v>
      </c>
      <c r="M70" s="5" t="n">
        <f aca="false">1+L70/100</f>
        <v>1</v>
      </c>
      <c r="N70" s="29" t="n">
        <f aca="false">ROUNDUP((PRODUCT($M$11:M70)-1),4)</f>
        <v>0.2798</v>
      </c>
      <c r="O70" s="30" t="n">
        <f aca="false">((1+(ROUNDUP(N70*100,2))/100)^(365.25/(A70-$A$11+1))-1)</f>
        <v>3.48980593050391</v>
      </c>
    </row>
    <row r="71" customFormat="false" ht="12.75" hidden="false" customHeight="true" outlineLevel="0" collapsed="false">
      <c r="A71" s="24" t="s">
        <v>81</v>
      </c>
      <c r="B71" s="25" t="n">
        <v>34142.53</v>
      </c>
      <c r="C71" s="25" t="n">
        <v>6187.92</v>
      </c>
      <c r="D71" s="25" t="n">
        <v>48987.1</v>
      </c>
      <c r="E71" s="25" t="n">
        <v>4775.46</v>
      </c>
      <c r="F71" s="25" t="n">
        <f aca="false">SUM(B71:E71)</f>
        <v>94093.01</v>
      </c>
      <c r="G71" s="26" t="n">
        <v>0</v>
      </c>
      <c r="H71" s="26" t="n">
        <v>0</v>
      </c>
      <c r="I71" s="26" t="n">
        <v>0</v>
      </c>
      <c r="J71" s="26" t="n">
        <v>0</v>
      </c>
      <c r="K71" s="27" t="n">
        <f aca="false">SUM(G71:J71)</f>
        <v>0</v>
      </c>
      <c r="L71" s="28" t="n">
        <f aca="false">IF(F70&lt;&gt;"",(F71-(F70+K71))/(F70+K71)*100,0)</f>
        <v>0</v>
      </c>
      <c r="M71" s="5" t="n">
        <f aca="false">1+L71/100</f>
        <v>1</v>
      </c>
      <c r="N71" s="29" t="n">
        <f aca="false">ROUNDUP((PRODUCT($M$11:M71)-1),4)</f>
        <v>0.2798</v>
      </c>
      <c r="O71" s="30" t="n">
        <f aca="false">((1+(ROUNDUP(N71*100,2))/100)^(365.25/(A71-$A$11+1))-1)</f>
        <v>3.38061730075582</v>
      </c>
    </row>
    <row r="72" customFormat="false" ht="12.75" hidden="false" customHeight="true" outlineLevel="0" collapsed="false">
      <c r="A72" s="24" t="s">
        <v>82</v>
      </c>
      <c r="B72" s="25" t="n">
        <v>34379.35</v>
      </c>
      <c r="C72" s="25" t="n">
        <v>6248.64</v>
      </c>
      <c r="D72" s="25" t="n">
        <v>49326.89</v>
      </c>
      <c r="E72" s="25" t="n">
        <v>4822.32</v>
      </c>
      <c r="F72" s="25" t="n">
        <f aca="false">SUM(B72:E72)</f>
        <v>94777.2</v>
      </c>
      <c r="G72" s="26" t="n">
        <v>0</v>
      </c>
      <c r="H72" s="26" t="n">
        <v>0</v>
      </c>
      <c r="I72" s="26" t="n">
        <v>0</v>
      </c>
      <c r="J72" s="26" t="n">
        <v>0</v>
      </c>
      <c r="K72" s="27" t="n">
        <f aca="false">SUM(G72:J72)</f>
        <v>0</v>
      </c>
      <c r="L72" s="28" t="n">
        <f aca="false">IF(F71&lt;&gt;"",(F72-(F71+K72))/(F71+K72)*100,0)</f>
        <v>0.727142218109509</v>
      </c>
      <c r="M72" s="5" t="n">
        <f aca="false">1+L72/100</f>
        <v>1.0072714221811</v>
      </c>
      <c r="N72" s="29" t="n">
        <f aca="false">ROUNDUP((PRODUCT($M$11:M72)-1),4)</f>
        <v>0.2891</v>
      </c>
      <c r="O72" s="30" t="n">
        <f aca="false">((1+(ROUNDUP(N72*100,2))/100)^(365.25/(A72-$A$11+1))-1)</f>
        <v>3.46388133050378</v>
      </c>
    </row>
    <row r="73" customFormat="false" ht="12.75" hidden="false" customHeight="true" outlineLevel="0" collapsed="false">
      <c r="A73" s="24" t="s">
        <v>83</v>
      </c>
      <c r="B73" s="25" t="n">
        <v>34147.69</v>
      </c>
      <c r="C73" s="25" t="n">
        <v>6313.04</v>
      </c>
      <c r="D73" s="25" t="n">
        <v>48994.51</v>
      </c>
      <c r="E73" s="25" t="n">
        <v>4872.02</v>
      </c>
      <c r="F73" s="25" t="n">
        <f aca="false">SUM(B73:E73)</f>
        <v>94327.26</v>
      </c>
      <c r="G73" s="26" t="n">
        <v>0</v>
      </c>
      <c r="H73" s="26" t="n">
        <v>0</v>
      </c>
      <c r="I73" s="26" t="n">
        <v>0</v>
      </c>
      <c r="J73" s="26" t="n">
        <v>0</v>
      </c>
      <c r="K73" s="27" t="n">
        <f aca="false">SUM(G73:J73)</f>
        <v>0</v>
      </c>
      <c r="L73" s="28" t="n">
        <f aca="false">IF(F72&lt;&gt;"",(F73-(F72+K73))/(F72+K73)*100,0)</f>
        <v>-0.474734429799559</v>
      </c>
      <c r="M73" s="5" t="n">
        <f aca="false">1+L73/100</f>
        <v>0.995252655702004</v>
      </c>
      <c r="N73" s="29" t="n">
        <f aca="false">ROUNDUP((PRODUCT($M$11:M73)-1),4)</f>
        <v>0.283</v>
      </c>
      <c r="O73" s="30" t="n">
        <f aca="false">((1+(ROUNDUP(N73*100,2))/100)^(365.25/(A73-$A$11+1))-1)</f>
        <v>3.240889185236</v>
      </c>
    </row>
    <row r="74" customFormat="false" ht="12.75" hidden="false" customHeight="true" outlineLevel="0" collapsed="false">
      <c r="A74" s="24" t="s">
        <v>84</v>
      </c>
      <c r="B74" s="25" t="n">
        <v>39336.91</v>
      </c>
      <c r="C74" s="25" t="n">
        <v>6323.16</v>
      </c>
      <c r="D74" s="25" t="n">
        <v>59005.37</v>
      </c>
      <c r="E74" s="25" t="n">
        <v>4879.83</v>
      </c>
      <c r="F74" s="25" t="n">
        <f aca="false">SUM(B74:E74)</f>
        <v>109545.27</v>
      </c>
      <c r="G74" s="26" t="n">
        <v>4538.87</v>
      </c>
      <c r="H74" s="26" t="n">
        <v>0</v>
      </c>
      <c r="I74" s="26" t="n">
        <v>9077.75</v>
      </c>
      <c r="J74" s="26" t="n">
        <v>0</v>
      </c>
      <c r="K74" s="27" t="n">
        <f aca="false">SUM(G74:J74)</f>
        <v>13616.62</v>
      </c>
      <c r="L74" s="28" t="n">
        <f aca="false">IF(F73&lt;&gt;"",(F74-(F73+K74))/(F73+K74)*100,0)</f>
        <v>1.48353940955244</v>
      </c>
      <c r="M74" s="5" t="n">
        <f aca="false">1+L74/100</f>
        <v>1.01483539409552</v>
      </c>
      <c r="N74" s="29" t="n">
        <f aca="false">ROUNDUP((PRODUCT($M$11:M74)-1),4)</f>
        <v>0.302</v>
      </c>
      <c r="O74" s="30" t="n">
        <f aca="false">((1+(ROUNDUP(N74*100,2))/100)^(365.25/(A74-$A$11+1))-1)</f>
        <v>3.50908548186032</v>
      </c>
    </row>
    <row r="75" customFormat="false" ht="12.75" hidden="false" customHeight="true" outlineLevel="0" collapsed="false">
      <c r="A75" s="24" t="s">
        <v>85</v>
      </c>
      <c r="B75" s="25" t="n">
        <v>38155.45</v>
      </c>
      <c r="C75" s="25" t="n">
        <v>7000.26</v>
      </c>
      <c r="D75" s="25" t="n">
        <v>57233.18</v>
      </c>
      <c r="E75" s="25" t="n">
        <v>5559.03</v>
      </c>
      <c r="F75" s="25" t="n">
        <f aca="false">SUM(B75:E75)</f>
        <v>107947.92</v>
      </c>
      <c r="G75" s="26" t="n">
        <v>0</v>
      </c>
      <c r="H75" s="26" t="n">
        <v>686.3</v>
      </c>
      <c r="I75" s="26" t="n">
        <v>0</v>
      </c>
      <c r="J75" s="26" t="n">
        <v>686.3</v>
      </c>
      <c r="K75" s="27" t="n">
        <f aca="false">SUM(G75:J75)</f>
        <v>1372.6</v>
      </c>
      <c r="L75" s="28" t="n">
        <f aca="false">IF(F74&lt;&gt;"",(F75-(F74+K75))/(F74+K75)*100,0)</f>
        <v>-2.67761182215274</v>
      </c>
      <c r="M75" s="5" t="n">
        <f aca="false">1+L75/100</f>
        <v>0.973223881778472</v>
      </c>
      <c r="N75" s="29" t="n">
        <f aca="false">ROUNDUP((PRODUCT($M$11:M75)-1),4)</f>
        <v>0.2672</v>
      </c>
      <c r="O75" s="30" t="n">
        <f aca="false">((1+(ROUNDUP(N75*100,2))/100)^(365.25/(A75-$A$11+1))-1)</f>
        <v>2.78364786958352</v>
      </c>
    </row>
    <row r="76" customFormat="false" ht="12.75" hidden="false" customHeight="true" outlineLevel="0" collapsed="false">
      <c r="A76" s="24" t="s">
        <v>86</v>
      </c>
      <c r="B76" s="25" t="n">
        <v>38914.19</v>
      </c>
      <c r="C76" s="25" t="n">
        <v>7004.34</v>
      </c>
      <c r="D76" s="25" t="n">
        <v>58371.28</v>
      </c>
      <c r="E76" s="25" t="n">
        <v>5562.27</v>
      </c>
      <c r="F76" s="25" t="n">
        <f aca="false">SUM(B76:E76)</f>
        <v>109852.08</v>
      </c>
      <c r="G76" s="26" t="n">
        <v>0</v>
      </c>
      <c r="H76" s="26" t="n">
        <v>0</v>
      </c>
      <c r="I76" s="26" t="n">
        <v>0</v>
      </c>
      <c r="J76" s="26" t="n">
        <v>0</v>
      </c>
      <c r="K76" s="27" t="n">
        <f aca="false">SUM(G76:J76)</f>
        <v>0</v>
      </c>
      <c r="L76" s="28" t="n">
        <f aca="false">IF(F75&lt;&gt;"",(F76-(F75+K76))/(F75+K76)*100,0)</f>
        <v>1.76396173265775</v>
      </c>
      <c r="M76" s="5" t="n">
        <f aca="false">1+L76/100</f>
        <v>1.01763961732658</v>
      </c>
      <c r="N76" s="29" t="n">
        <f aca="false">ROUNDUP((PRODUCT($M$11:M76)-1),4)</f>
        <v>0.2895</v>
      </c>
      <c r="O76" s="30" t="n">
        <f aca="false">((1+(ROUNDUP(N76*100,2))/100)^(365.25/(A76-$A$11+1))-1)</f>
        <v>3.08396272627285</v>
      </c>
    </row>
    <row r="77" customFormat="false" ht="12.75" hidden="false" customHeight="true" outlineLevel="0" collapsed="false">
      <c r="A77" s="24" t="s">
        <v>87</v>
      </c>
      <c r="B77" s="25" t="n">
        <v>38914.19</v>
      </c>
      <c r="C77" s="25" t="n">
        <v>7004.34</v>
      </c>
      <c r="D77" s="25" t="n">
        <v>58371.28</v>
      </c>
      <c r="E77" s="25" t="n">
        <v>5562.27</v>
      </c>
      <c r="F77" s="25" t="n">
        <f aca="false">SUM(B77:E77)</f>
        <v>109852.08</v>
      </c>
      <c r="G77" s="26" t="n">
        <v>0</v>
      </c>
      <c r="H77" s="26" t="n">
        <v>0</v>
      </c>
      <c r="I77" s="26" t="n">
        <v>0</v>
      </c>
      <c r="J77" s="26" t="n">
        <v>0</v>
      </c>
      <c r="K77" s="27" t="n">
        <f aca="false">SUM(G77:J77)</f>
        <v>0</v>
      </c>
      <c r="L77" s="28" t="n">
        <f aca="false">IF(F76&lt;&gt;"",(F77-(F76+K77))/(F76+K77)*100,0)</f>
        <v>0</v>
      </c>
      <c r="M77" s="5" t="n">
        <f aca="false">1+L77/100</f>
        <v>1</v>
      </c>
      <c r="N77" s="29" t="n">
        <f aca="false">ROUNDUP((PRODUCT($M$11:M77)-1),4)</f>
        <v>0.2895</v>
      </c>
      <c r="O77" s="30" t="n">
        <f aca="false">((1+(ROUNDUP(N77*100,2))/100)^(365.25/(A77-$A$11+1))-1)</f>
        <v>2.99908970690135</v>
      </c>
    </row>
    <row r="78" customFormat="false" ht="12.75" hidden="false" customHeight="true" outlineLevel="0" collapsed="false">
      <c r="A78" s="24" t="s">
        <v>88</v>
      </c>
      <c r="B78" s="25" t="n">
        <v>38914.19</v>
      </c>
      <c r="C78" s="25" t="n">
        <v>7004.34</v>
      </c>
      <c r="D78" s="25" t="n">
        <v>58371.28</v>
      </c>
      <c r="E78" s="25" t="n">
        <v>5562.27</v>
      </c>
      <c r="F78" s="25" t="n">
        <f aca="false">SUM(B78:E78)</f>
        <v>109852.08</v>
      </c>
      <c r="G78" s="26" t="n">
        <v>0</v>
      </c>
      <c r="H78" s="26" t="n">
        <v>0</v>
      </c>
      <c r="I78" s="26" t="n">
        <v>0</v>
      </c>
      <c r="J78" s="26" t="n">
        <v>0</v>
      </c>
      <c r="K78" s="27" t="n">
        <f aca="false">SUM(G78:J78)</f>
        <v>0</v>
      </c>
      <c r="L78" s="28" t="n">
        <f aca="false">IF(F77&lt;&gt;"",(F78-(F77+K78))/(F77+K78)*100,0)</f>
        <v>0</v>
      </c>
      <c r="M78" s="5" t="n">
        <f aca="false">1+L78/100</f>
        <v>1</v>
      </c>
      <c r="N78" s="29" t="n">
        <f aca="false">ROUNDUP((PRODUCT($M$11:M78)-1),4)</f>
        <v>0.2895</v>
      </c>
      <c r="O78" s="30" t="n">
        <f aca="false">((1+(ROUNDUP(N78*100,2))/100)^(365.25/(A78-$A$11+1))-1)</f>
        <v>2.91840007835322</v>
      </c>
    </row>
    <row r="79" customFormat="false" ht="12.75" hidden="false" customHeight="true" outlineLevel="0" collapsed="false">
      <c r="A79" s="24" t="s">
        <v>89</v>
      </c>
      <c r="B79" s="25" t="n">
        <v>40023.75</v>
      </c>
      <c r="C79" s="25" t="n">
        <v>7054.32</v>
      </c>
      <c r="D79" s="25" t="n">
        <v>60596.71</v>
      </c>
      <c r="E79" s="25" t="n">
        <v>5601.96</v>
      </c>
      <c r="F79" s="25" t="n">
        <f aca="false">SUM(B79:E79)</f>
        <v>113276.74</v>
      </c>
      <c r="G79" s="26" t="n">
        <v>0</v>
      </c>
      <c r="H79" s="26" t="n">
        <v>0</v>
      </c>
      <c r="I79" s="26" t="n">
        <v>0</v>
      </c>
      <c r="J79" s="26" t="n">
        <v>0</v>
      </c>
      <c r="K79" s="27" t="n">
        <f aca="false">SUM(G79:J79)</f>
        <v>0</v>
      </c>
      <c r="L79" s="28" t="n">
        <f aca="false">IF(F78&lt;&gt;"",(F79-(F78+K79))/(F78+K79)*100,0)</f>
        <v>3.11751948620363</v>
      </c>
      <c r="M79" s="5" t="n">
        <f aca="false">1+L79/100</f>
        <v>1.03117519486204</v>
      </c>
      <c r="N79" s="29" t="n">
        <f aca="false">ROUNDUP((PRODUCT($M$11:M79)-1),4)</f>
        <v>0.3297</v>
      </c>
      <c r="O79" s="30" t="n">
        <f aca="false">((1+(ROUNDUP(N79*100,2))/100)^(365.25/(A79-$A$11+1))-1)</f>
        <v>3.51946841142044</v>
      </c>
    </row>
    <row r="80" customFormat="false" ht="12.75" hidden="false" customHeight="true" outlineLevel="0" collapsed="false">
      <c r="A80" s="24" t="s">
        <v>90</v>
      </c>
      <c r="B80" s="25" t="n">
        <v>39963.32</v>
      </c>
      <c r="C80" s="25" t="n">
        <v>7451.48</v>
      </c>
      <c r="D80" s="25" t="n">
        <v>60505.21</v>
      </c>
      <c r="E80" s="25" t="n">
        <v>5989.04</v>
      </c>
      <c r="F80" s="25" t="n">
        <f aca="false">SUM(B80:E80)</f>
        <v>113909.05</v>
      </c>
      <c r="G80" s="26" t="n">
        <v>0</v>
      </c>
      <c r="H80" s="26" t="n">
        <v>0</v>
      </c>
      <c r="I80" s="26" t="n">
        <v>0</v>
      </c>
      <c r="J80" s="26" t="n">
        <v>0</v>
      </c>
      <c r="K80" s="27" t="n">
        <f aca="false">SUM(G80:J80)</f>
        <v>0</v>
      </c>
      <c r="L80" s="28" t="n">
        <f aca="false">IF(F79&lt;&gt;"",(F80-(F79+K80))/(F79+K80)*100,0)</f>
        <v>0.558199326710848</v>
      </c>
      <c r="M80" s="5" t="n">
        <f aca="false">1+L80/100</f>
        <v>1.00558199326711</v>
      </c>
      <c r="N80" s="29" t="n">
        <f aca="false">ROUNDUP((PRODUCT($M$11:M80)-1),4)</f>
        <v>0.3372</v>
      </c>
      <c r="O80" s="30" t="n">
        <f aca="false">((1+(ROUNDUP(N80*100,2))/100)^(365.25/(A80-$A$11+1))-1)</f>
        <v>3.55485566734101</v>
      </c>
    </row>
    <row r="81" customFormat="false" ht="12.75" hidden="false" customHeight="true" outlineLevel="0" collapsed="false">
      <c r="A81" s="24" t="s">
        <v>91</v>
      </c>
      <c r="B81" s="25" t="n">
        <v>40174.82</v>
      </c>
      <c r="C81" s="25" t="n">
        <v>7519.96</v>
      </c>
      <c r="D81" s="25" t="n">
        <v>60825.43</v>
      </c>
      <c r="E81" s="25" t="n">
        <v>6044.08</v>
      </c>
      <c r="F81" s="25" t="n">
        <f aca="false">SUM(B81:E81)</f>
        <v>114564.29</v>
      </c>
      <c r="G81" s="26" t="n">
        <v>0</v>
      </c>
      <c r="H81" s="26" t="n">
        <v>0</v>
      </c>
      <c r="I81" s="26" t="n">
        <v>0</v>
      </c>
      <c r="J81" s="26" t="n">
        <v>0</v>
      </c>
      <c r="K81" s="27" t="n">
        <f aca="false">SUM(G81:J81)</f>
        <v>0</v>
      </c>
      <c r="L81" s="28" t="n">
        <f aca="false">IF(F80&lt;&gt;"",(F81-(F80+K81))/(F80+K81)*100,0)</f>
        <v>0.575230853035813</v>
      </c>
      <c r="M81" s="5" t="n">
        <f aca="false">1+L81/100</f>
        <v>1.00575230853036</v>
      </c>
      <c r="N81" s="29" t="n">
        <f aca="false">ROUNDUP((PRODUCT($M$11:M81)-1),4)</f>
        <v>0.3449</v>
      </c>
      <c r="O81" s="30" t="n">
        <f aca="false">((1+(ROUNDUP(N81*100,2))/100)^(365.25/(A81-$A$11+1))-1)</f>
        <v>3.59228098300458</v>
      </c>
    </row>
    <row r="82" customFormat="false" ht="12.75" hidden="false" customHeight="true" outlineLevel="0" collapsed="false">
      <c r="A82" s="24" t="s">
        <v>92</v>
      </c>
      <c r="B82" s="25" t="n">
        <v>39355.54</v>
      </c>
      <c r="C82" s="25" t="n">
        <v>7470.74</v>
      </c>
      <c r="D82" s="25" t="n">
        <v>59585.02</v>
      </c>
      <c r="E82" s="25" t="n">
        <v>6004.52</v>
      </c>
      <c r="F82" s="25" t="n">
        <f aca="false">SUM(B82:E82)</f>
        <v>112415.82</v>
      </c>
      <c r="G82" s="26" t="n">
        <v>0</v>
      </c>
      <c r="H82" s="26" t="n">
        <v>0</v>
      </c>
      <c r="I82" s="26" t="n">
        <v>0</v>
      </c>
      <c r="J82" s="26" t="n">
        <v>0</v>
      </c>
      <c r="K82" s="27" t="n">
        <f aca="false">SUM(G82:J82)</f>
        <v>0</v>
      </c>
      <c r="L82" s="28" t="n">
        <f aca="false">IF(F81&lt;&gt;"",(F82-(F81+K82))/(F81+K82)*100,0)</f>
        <v>-1.87534003833132</v>
      </c>
      <c r="M82" s="5" t="n">
        <f aca="false">1+L82/100</f>
        <v>0.981246599616687</v>
      </c>
      <c r="N82" s="29" t="n">
        <f aca="false">ROUNDUP((PRODUCT($M$11:M82)-1),4)</f>
        <v>0.3196</v>
      </c>
      <c r="O82" s="30" t="n">
        <f aca="false">((1+(ROUNDUP(N82*100,2))/100)^(365.25/(A82-$A$11+1))-1)</f>
        <v>3.08313543947805</v>
      </c>
    </row>
    <row r="83" customFormat="false" ht="12.75" hidden="false" customHeight="true" outlineLevel="0" collapsed="false">
      <c r="A83" s="24" t="s">
        <v>93</v>
      </c>
      <c r="B83" s="25" t="n">
        <v>38700.12</v>
      </c>
      <c r="C83" s="25" t="n">
        <v>7475.02</v>
      </c>
      <c r="D83" s="25" t="n">
        <v>58592.7</v>
      </c>
      <c r="E83" s="25" t="n">
        <v>6007.96</v>
      </c>
      <c r="F83" s="25" t="n">
        <f aca="false">SUM(B83:E83)</f>
        <v>110775.8</v>
      </c>
      <c r="G83" s="26" t="n">
        <v>0</v>
      </c>
      <c r="H83" s="26" t="n">
        <v>0</v>
      </c>
      <c r="I83" s="26" t="n">
        <v>0</v>
      </c>
      <c r="J83" s="26" t="n">
        <v>0</v>
      </c>
      <c r="K83" s="27" t="n">
        <f aca="false">SUM(G83:J83)</f>
        <v>0</v>
      </c>
      <c r="L83" s="28" t="n">
        <f aca="false">IF(F82&lt;&gt;"",(F83-(F82+K83))/(F82+K83)*100,0)</f>
        <v>-1.45888719221191</v>
      </c>
      <c r="M83" s="5" t="n">
        <f aca="false">1+L83/100</f>
        <v>0.985411128077881</v>
      </c>
      <c r="N83" s="29" t="n">
        <f aca="false">ROUNDUP((PRODUCT($M$11:M83)-1),4)</f>
        <v>0.3004</v>
      </c>
      <c r="O83" s="30" t="n">
        <f aca="false">((1+(ROUNDUP(N83*100,2))/100)^(365.25/(A83-$A$11+1))-1)</f>
        <v>2.72199237121696</v>
      </c>
    </row>
    <row r="84" customFormat="false" ht="12.75" hidden="false" customHeight="true" outlineLevel="0" collapsed="false">
      <c r="A84" s="24" t="s">
        <v>94</v>
      </c>
      <c r="B84" s="25" t="n">
        <v>40870.22</v>
      </c>
      <c r="C84" s="25" t="n">
        <v>7475.02</v>
      </c>
      <c r="D84" s="25" t="n">
        <v>62932.9</v>
      </c>
      <c r="E84" s="25" t="n">
        <v>6007.96</v>
      </c>
      <c r="F84" s="25" t="n">
        <f aca="false">SUM(B84:E84)</f>
        <v>117286.1</v>
      </c>
      <c r="G84" s="26" t="n">
        <v>0</v>
      </c>
      <c r="H84" s="26" t="n">
        <v>0</v>
      </c>
      <c r="I84" s="26" t="n">
        <v>0</v>
      </c>
      <c r="J84" s="26" t="n">
        <v>0</v>
      </c>
      <c r="K84" s="27" t="n">
        <f aca="false">SUM(G84:J84)</f>
        <v>0</v>
      </c>
      <c r="L84" s="28" t="n">
        <f aca="false">IF(F83&lt;&gt;"",(F84-(F83+K84))/(F83+K84)*100,0)</f>
        <v>5.87700562758292</v>
      </c>
      <c r="M84" s="5" t="n">
        <f aca="false">1+L84/100</f>
        <v>1.05877005627583</v>
      </c>
      <c r="N84" s="29" t="n">
        <f aca="false">ROUNDUP((PRODUCT($M$11:M84)-1),4)</f>
        <v>0.3768</v>
      </c>
      <c r="O84" s="30" t="n">
        <f aca="false">((1+(ROUNDUP(N84*100,2))/100)^(365.25/(A84-$A$11+1))-1)</f>
        <v>3.84663460516669</v>
      </c>
    </row>
    <row r="85" customFormat="false" ht="12.75" hidden="false" customHeight="true" outlineLevel="0" collapsed="false">
      <c r="A85" s="24" t="s">
        <v>95</v>
      </c>
      <c r="B85" s="25" t="n">
        <v>40870.22</v>
      </c>
      <c r="C85" s="25" t="n">
        <v>7544.88</v>
      </c>
      <c r="D85" s="25" t="n">
        <v>62932.9</v>
      </c>
      <c r="E85" s="25" t="n">
        <v>6077.82</v>
      </c>
      <c r="F85" s="25" t="n">
        <f aca="false">SUM(B85:E85)</f>
        <v>117425.82</v>
      </c>
      <c r="G85" s="26" t="n">
        <v>0</v>
      </c>
      <c r="H85" s="26" t="n">
        <v>0</v>
      </c>
      <c r="I85" s="26" t="n">
        <v>0</v>
      </c>
      <c r="J85" s="26" t="n">
        <v>0</v>
      </c>
      <c r="K85" s="27" t="n">
        <f aca="false">SUM(G85:J85)</f>
        <v>0</v>
      </c>
      <c r="L85" s="28" t="n">
        <f aca="false">IF(F84&lt;&gt;"",(F85-(F84+K85))/(F84+K85)*100,0)</f>
        <v>0.119127501042324</v>
      </c>
      <c r="M85" s="5" t="n">
        <f aca="false">1+L85/100</f>
        <v>1.00119127501042</v>
      </c>
      <c r="N85" s="29" t="n">
        <f aca="false">ROUNDUP((PRODUCT($M$11:M85)-1),4)</f>
        <v>0.3784</v>
      </c>
      <c r="O85" s="30" t="n">
        <f aca="false">((1+(ROUNDUP(N85*100,2))/100)^(365.25/(A85-$A$11+1))-1)</f>
        <v>3.77262748343427</v>
      </c>
    </row>
    <row r="86" customFormat="false" ht="12.75" hidden="false" customHeight="true" outlineLevel="0" collapsed="false">
      <c r="A86" s="24" t="s">
        <v>96</v>
      </c>
      <c r="B86" s="25" t="n">
        <v>40482.64</v>
      </c>
      <c r="C86" s="25" t="n">
        <v>7467.12</v>
      </c>
      <c r="D86" s="25" t="n">
        <v>62336.1</v>
      </c>
      <c r="E86" s="25" t="n">
        <v>6015.18</v>
      </c>
      <c r="F86" s="25" t="n">
        <f aca="false">SUM(B86:E86)</f>
        <v>116301.04</v>
      </c>
      <c r="G86" s="26" t="n">
        <v>0</v>
      </c>
      <c r="H86" s="26" t="n">
        <v>0</v>
      </c>
      <c r="I86" s="26" t="n">
        <v>0</v>
      </c>
      <c r="J86" s="26" t="n">
        <v>0</v>
      </c>
      <c r="K86" s="27" t="n">
        <f aca="false">SUM(G86:J86)</f>
        <v>0</v>
      </c>
      <c r="L86" s="28" t="n">
        <f aca="false">IF(F85&lt;&gt;"",(F86-(F85+K86))/(F85+K86)*100,0)</f>
        <v>-0.957864292538058</v>
      </c>
      <c r="M86" s="5" t="n">
        <f aca="false">1+L86/100</f>
        <v>0.990421357074619</v>
      </c>
      <c r="N86" s="29" t="n">
        <f aca="false">ROUNDUP((PRODUCT($M$11:M86)-1),4)</f>
        <v>0.3652</v>
      </c>
      <c r="O86" s="30" t="n">
        <f aca="false">((1+(ROUNDUP(N86*100,2))/100)^(365.25/(A86-$A$11+1))-1)</f>
        <v>3.46418975439452</v>
      </c>
    </row>
    <row r="87" customFormat="false" ht="12.75" hidden="false" customHeight="true" outlineLevel="0" collapsed="false">
      <c r="A87" s="24" t="s">
        <v>97</v>
      </c>
      <c r="B87" s="25" t="n">
        <v>41108.91</v>
      </c>
      <c r="C87" s="25" t="n">
        <v>7494.12</v>
      </c>
      <c r="D87" s="25" t="n">
        <v>63300.44</v>
      </c>
      <c r="E87" s="25" t="n">
        <v>6036.93</v>
      </c>
      <c r="F87" s="25" t="n">
        <f aca="false">SUM(B87:E87)</f>
        <v>117940.4</v>
      </c>
      <c r="G87" s="26" t="n">
        <v>0</v>
      </c>
      <c r="H87" s="26" t="n">
        <v>0</v>
      </c>
      <c r="I87" s="26" t="n">
        <v>0</v>
      </c>
      <c r="J87" s="26" t="n">
        <v>0</v>
      </c>
      <c r="K87" s="27" t="n">
        <f aca="false">SUM(G87:J87)</f>
        <v>0</v>
      </c>
      <c r="L87" s="28" t="n">
        <f aca="false">IF(F86&lt;&gt;"",(F87-(F86+K87))/(F86+K87)*100,0)</f>
        <v>1.40958326769908</v>
      </c>
      <c r="M87" s="5" t="n">
        <f aca="false">1+L87/100</f>
        <v>1.01409583267699</v>
      </c>
      <c r="N87" s="29" t="n">
        <f aca="false">ROUNDUP((PRODUCT($M$11:M87)-1),4)</f>
        <v>0.3845</v>
      </c>
      <c r="O87" s="30" t="n">
        <f aca="false">((1+(ROUNDUP(N87*100,2))/100)^(365.25/(A87-$A$11+1))-1)</f>
        <v>3.67976530849629</v>
      </c>
    </row>
    <row r="88" customFormat="false" ht="12.75" hidden="false" customHeight="true" outlineLevel="0" collapsed="false">
      <c r="A88" s="24" t="s">
        <v>98</v>
      </c>
      <c r="B88" s="25" t="n">
        <v>40832.49</v>
      </c>
      <c r="C88" s="25" t="n">
        <v>7554.6</v>
      </c>
      <c r="D88" s="25" t="n">
        <v>62874.8</v>
      </c>
      <c r="E88" s="25" t="n">
        <v>6085.65</v>
      </c>
      <c r="F88" s="25" t="n">
        <f aca="false">SUM(B88:E88)</f>
        <v>117347.54</v>
      </c>
      <c r="G88" s="26" t="n">
        <v>0</v>
      </c>
      <c r="H88" s="26" t="n">
        <v>0</v>
      </c>
      <c r="I88" s="26" t="n">
        <v>0</v>
      </c>
      <c r="J88" s="26" t="n">
        <v>0</v>
      </c>
      <c r="K88" s="27" t="n">
        <f aca="false">SUM(G88:J88)</f>
        <v>0</v>
      </c>
      <c r="L88" s="28" t="n">
        <f aca="false">IF(F87&lt;&gt;"",(F88-(F87+K88))/(F87+K88)*100,0)</f>
        <v>-0.502677623613283</v>
      </c>
      <c r="M88" s="5" t="n">
        <f aca="false">1+L88/100</f>
        <v>0.994973223763867</v>
      </c>
      <c r="N88" s="29" t="n">
        <f aca="false">ROUNDUP((PRODUCT($M$11:M88)-1),4)</f>
        <v>0.3775</v>
      </c>
      <c r="O88" s="30" t="n">
        <f aca="false">((1+(ROUNDUP(N88*100,2))/100)^(365.25/(A88-$A$11+1))-1)</f>
        <v>3.48046615048026</v>
      </c>
    </row>
    <row r="89" customFormat="false" ht="12.75" hidden="false" customHeight="true" outlineLevel="0" collapsed="false">
      <c r="A89" s="24" t="s">
        <v>99</v>
      </c>
      <c r="B89" s="25" t="n">
        <v>40624.46</v>
      </c>
      <c r="C89" s="25" t="n">
        <v>7504.92</v>
      </c>
      <c r="D89" s="25" t="n">
        <v>62879.59</v>
      </c>
      <c r="E89" s="25" t="n">
        <v>6045.63</v>
      </c>
      <c r="F89" s="25" t="n">
        <f aca="false">SUM(B89:E89)</f>
        <v>117054.6</v>
      </c>
      <c r="G89" s="26" t="n">
        <v>0</v>
      </c>
      <c r="H89" s="26" t="n">
        <v>0</v>
      </c>
      <c r="I89" s="26" t="n">
        <v>0</v>
      </c>
      <c r="J89" s="26" t="n">
        <v>0</v>
      </c>
      <c r="K89" s="27" t="n">
        <f aca="false">SUM(G89:J89)</f>
        <v>0</v>
      </c>
      <c r="L89" s="28" t="n">
        <f aca="false">IF(F88&lt;&gt;"",(F89-(F88+K89))/(F88+K89)*100,0)</f>
        <v>-0.249634547089796</v>
      </c>
      <c r="M89" s="5" t="n">
        <f aca="false">1+L89/100</f>
        <v>0.997503654529102</v>
      </c>
      <c r="N89" s="29" t="n">
        <f aca="false">ROUNDUP((PRODUCT($M$11:M89)-1),4)</f>
        <v>0.3741</v>
      </c>
      <c r="O89" s="30" t="n">
        <f aca="false">((1+(ROUNDUP(N89*100,2))/100)^(365.25/(A89-$A$11+1))-1)</f>
        <v>3.34626734898688</v>
      </c>
    </row>
    <row r="90" customFormat="false" ht="12.75" hidden="false" customHeight="true" outlineLevel="0" collapsed="false">
      <c r="A90" s="24" t="s">
        <v>100</v>
      </c>
      <c r="B90" s="25" t="n">
        <v>40626.18</v>
      </c>
      <c r="C90" s="25" t="n">
        <v>7587.49</v>
      </c>
      <c r="D90" s="25" t="n">
        <v>62882.26</v>
      </c>
      <c r="E90" s="25" t="n">
        <v>6125.68</v>
      </c>
      <c r="F90" s="25" t="n">
        <f aca="false">SUM(B90:E90)</f>
        <v>117221.61</v>
      </c>
      <c r="G90" s="26" t="n">
        <v>0</v>
      </c>
      <c r="H90" s="26" t="n">
        <v>0</v>
      </c>
      <c r="I90" s="26" t="n">
        <v>0</v>
      </c>
      <c r="J90" s="26" t="n">
        <v>0</v>
      </c>
      <c r="K90" s="27" t="n">
        <f aca="false">SUM(G90:J90)</f>
        <v>0</v>
      </c>
      <c r="L90" s="28" t="n">
        <f aca="false">IF(F89&lt;&gt;"",(F90-(F89+K90))/(F89+K90)*100,0)</f>
        <v>0.142677007140266</v>
      </c>
      <c r="M90" s="5" t="n">
        <f aca="false">1+L90/100</f>
        <v>1.0014267700714</v>
      </c>
      <c r="N90" s="29" t="n">
        <f aca="false">ROUNDUP((PRODUCT($M$11:M90)-1),4)</f>
        <v>0.376</v>
      </c>
      <c r="O90" s="30" t="n">
        <f aca="false">((1+(ROUNDUP(N90*100,2))/100)^(365.25/(A90-$A$11+1))-1)</f>
        <v>3.29417547520733</v>
      </c>
    </row>
    <row r="91" customFormat="false" ht="12.75" hidden="false" customHeight="true" outlineLevel="0" collapsed="false">
      <c r="A91" s="24" t="s">
        <v>101</v>
      </c>
      <c r="B91" s="25" t="n">
        <v>40626.18</v>
      </c>
      <c r="C91" s="25" t="n">
        <v>7587.49</v>
      </c>
      <c r="D91" s="25" t="n">
        <v>62882.26</v>
      </c>
      <c r="E91" s="25" t="n">
        <v>6125.68</v>
      </c>
      <c r="F91" s="25" t="n">
        <f aca="false">SUM(B91:E91)</f>
        <v>117221.61</v>
      </c>
      <c r="G91" s="26" t="n">
        <v>0</v>
      </c>
      <c r="H91" s="26" t="n">
        <v>0</v>
      </c>
      <c r="I91" s="26" t="n">
        <v>0</v>
      </c>
      <c r="J91" s="26" t="n">
        <v>0</v>
      </c>
      <c r="K91" s="27" t="n">
        <f aca="false">SUM(G91:J91)</f>
        <v>0</v>
      </c>
      <c r="L91" s="28" t="n">
        <f aca="false">IF(F90&lt;&gt;"",(F91-(F90+K91))/(F90+K91)*100,0)</f>
        <v>0</v>
      </c>
      <c r="M91" s="5" t="n">
        <f aca="false">1+L91/100</f>
        <v>1</v>
      </c>
      <c r="N91" s="29" t="n">
        <f aca="false">ROUNDUP((PRODUCT($M$11:M91)-1),4)</f>
        <v>0.376</v>
      </c>
      <c r="O91" s="30" t="n">
        <f aca="false">((1+(ROUNDUP(N91*100,2))/100)^(365.25/(A91-$A$11+1))-1)</f>
        <v>3.21761037164738</v>
      </c>
    </row>
    <row r="92" customFormat="false" ht="12.75" hidden="false" customHeight="true" outlineLevel="0" collapsed="false">
      <c r="A92" s="24" t="s">
        <v>102</v>
      </c>
      <c r="B92" s="25" t="n">
        <v>40626.18</v>
      </c>
      <c r="C92" s="25" t="n">
        <v>7587.49</v>
      </c>
      <c r="D92" s="25" t="n">
        <v>62882.26</v>
      </c>
      <c r="E92" s="25" t="n">
        <v>6125.68</v>
      </c>
      <c r="F92" s="25" t="n">
        <f aca="false">SUM(B92:E92)</f>
        <v>117221.61</v>
      </c>
      <c r="G92" s="26" t="n">
        <v>0</v>
      </c>
      <c r="H92" s="26" t="n">
        <v>0</v>
      </c>
      <c r="I92" s="26" t="n">
        <v>0</v>
      </c>
      <c r="J92" s="26" t="n">
        <v>0</v>
      </c>
      <c r="K92" s="27" t="n">
        <f aca="false">SUM(G92:J92)</f>
        <v>0</v>
      </c>
      <c r="L92" s="28" t="n">
        <f aca="false">IF(F91&lt;&gt;"",(F92-(F91+K92))/(F91+K92)*100,0)</f>
        <v>0</v>
      </c>
      <c r="M92" s="5" t="n">
        <f aca="false">1+L92/100</f>
        <v>1</v>
      </c>
      <c r="N92" s="29" t="n">
        <f aca="false">ROUNDUP((PRODUCT($M$11:M92)-1),4)</f>
        <v>0.376</v>
      </c>
      <c r="O92" s="30" t="n">
        <f aca="false">((1+(ROUNDUP(N92*100,2))/100)^(365.25/(A92-$A$11+1))-1)</f>
        <v>3.14422851757647</v>
      </c>
    </row>
    <row r="93" customFormat="false" ht="12.75" hidden="false" customHeight="true" outlineLevel="0" collapsed="false">
      <c r="A93" s="24" t="s">
        <v>103</v>
      </c>
      <c r="B93" s="25" t="n">
        <v>40722.23</v>
      </c>
      <c r="C93" s="25" t="n">
        <v>7522.09</v>
      </c>
      <c r="D93" s="25" t="n">
        <v>63030.93</v>
      </c>
      <c r="E93" s="25" t="n">
        <v>6072.88</v>
      </c>
      <c r="F93" s="25" t="n">
        <f aca="false">SUM(B93:E93)</f>
        <v>117348.13</v>
      </c>
      <c r="G93" s="26" t="n">
        <v>0</v>
      </c>
      <c r="H93" s="26" t="n">
        <v>0</v>
      </c>
      <c r="I93" s="26" t="n">
        <v>0</v>
      </c>
      <c r="J93" s="26" t="n">
        <v>0</v>
      </c>
      <c r="K93" s="27" t="n">
        <f aca="false">SUM(G93:J93)</f>
        <v>0</v>
      </c>
      <c r="L93" s="28" t="n">
        <f aca="false">IF(F92&lt;&gt;"",(F93-(F92+K93))/(F92+K93)*100,0)</f>
        <v>0.107932317257888</v>
      </c>
      <c r="M93" s="5" t="n">
        <f aca="false">1+L93/100</f>
        <v>1.00107932317258</v>
      </c>
      <c r="N93" s="29" t="n">
        <f aca="false">ROUNDUP((PRODUCT($M$11:M93)-1),4)</f>
        <v>0.3775</v>
      </c>
      <c r="O93" s="30" t="n">
        <f aca="false">((1+(ROUNDUP(N93*100,2))/100)^(365.25/(A93-$A$11+1))-1)</f>
        <v>3.09342524132195</v>
      </c>
    </row>
    <row r="94" customFormat="false" ht="12.75" hidden="false" customHeight="true" outlineLevel="0" collapsed="false">
      <c r="A94" s="24" t="s">
        <v>104</v>
      </c>
      <c r="B94" s="25" t="n">
        <v>41098.43</v>
      </c>
      <c r="C94" s="25" t="n">
        <v>7524.27</v>
      </c>
      <c r="D94" s="25" t="n">
        <v>64085.68</v>
      </c>
      <c r="E94" s="25" t="n">
        <v>6074.64</v>
      </c>
      <c r="F94" s="25" t="n">
        <f aca="false">SUM(B94:E94)</f>
        <v>118783.02</v>
      </c>
      <c r="G94" s="26" t="n">
        <v>0</v>
      </c>
      <c r="H94" s="26" t="n">
        <v>0</v>
      </c>
      <c r="I94" s="26" t="n">
        <v>0</v>
      </c>
      <c r="J94" s="26" t="n">
        <v>0</v>
      </c>
      <c r="K94" s="27" t="n">
        <f aca="false">SUM(G94:J94)</f>
        <v>0</v>
      </c>
      <c r="L94" s="28" t="n">
        <f aca="false">IF(F93&lt;&gt;"",(F94-(F93+K94))/(F93+K94)*100,0)</f>
        <v>1.2227634134434</v>
      </c>
      <c r="M94" s="5" t="n">
        <f aca="false">1+L94/100</f>
        <v>1.01222763413443</v>
      </c>
      <c r="N94" s="29" t="n">
        <f aca="false">ROUNDUP((PRODUCT($M$11:M94)-1),4)</f>
        <v>0.3944</v>
      </c>
      <c r="O94" s="30" t="n">
        <f aca="false">((1+(ROUNDUP(N94*100,2))/100)^(365.25/(A94-$A$11+1))-1)</f>
        <v>3.24450688852554</v>
      </c>
    </row>
    <row r="95" customFormat="false" ht="12.75" hidden="false" customHeight="true" outlineLevel="0" collapsed="false">
      <c r="A95" s="24" t="s">
        <v>105</v>
      </c>
      <c r="B95" s="25" t="n">
        <v>40463.41</v>
      </c>
      <c r="C95" s="25" t="n">
        <v>7774.4</v>
      </c>
      <c r="D95" s="25" t="n">
        <v>63095.49</v>
      </c>
      <c r="E95" s="25" t="n">
        <v>6329.6</v>
      </c>
      <c r="F95" s="25" t="n">
        <f aca="false">SUM(B95:E95)</f>
        <v>117662.9</v>
      </c>
      <c r="G95" s="26" t="n">
        <v>0</v>
      </c>
      <c r="H95" s="26" t="n">
        <v>0</v>
      </c>
      <c r="I95" s="26" t="n">
        <v>0</v>
      </c>
      <c r="J95" s="26" t="n">
        <v>0</v>
      </c>
      <c r="K95" s="27" t="n">
        <f aca="false">SUM(G95:J95)</f>
        <v>0</v>
      </c>
      <c r="L95" s="28" t="n">
        <f aca="false">IF(F94&lt;&gt;"",(F95-(F94+K95))/(F94+K95)*100,0)</f>
        <v>-0.942996734718489</v>
      </c>
      <c r="M95" s="5" t="n">
        <f aca="false">1+L95/100</f>
        <v>0.990570032652815</v>
      </c>
      <c r="N95" s="29" t="n">
        <f aca="false">ROUNDUP((PRODUCT($M$11:M95)-1),4)</f>
        <v>0.3812</v>
      </c>
      <c r="O95" s="30" t="n">
        <f aca="false">((1+(ROUNDUP(N95*100,2))/100)^(365.25/(A95-$A$11+1))-1)</f>
        <v>3.00581354109769</v>
      </c>
    </row>
    <row r="96" customFormat="false" ht="12.75" hidden="false" customHeight="true" outlineLevel="0" collapsed="false">
      <c r="A96" s="24" t="s">
        <v>106</v>
      </c>
      <c r="B96" s="25" t="n">
        <v>41812.71</v>
      </c>
      <c r="C96" s="25" t="n">
        <v>7643.32</v>
      </c>
      <c r="D96" s="25" t="n">
        <v>65199.48</v>
      </c>
      <c r="E96" s="25" t="n">
        <v>6222.88</v>
      </c>
      <c r="F96" s="25" t="n">
        <f aca="false">SUM(B96:E96)</f>
        <v>120878.39</v>
      </c>
      <c r="G96" s="26" t="n">
        <v>0</v>
      </c>
      <c r="H96" s="26" t="n">
        <v>0</v>
      </c>
      <c r="I96" s="26" t="n">
        <v>0</v>
      </c>
      <c r="J96" s="26" t="n">
        <v>0</v>
      </c>
      <c r="K96" s="27" t="n">
        <f aca="false">SUM(G96:J96)</f>
        <v>0</v>
      </c>
      <c r="L96" s="28" t="n">
        <f aca="false">IF(F95&lt;&gt;"",(F96-(F95+K96))/(F95+K96)*100,0)</f>
        <v>2.73279852867812</v>
      </c>
      <c r="M96" s="5" t="n">
        <f aca="false">1+L96/100</f>
        <v>1.02732798528678</v>
      </c>
      <c r="N96" s="29" t="n">
        <f aca="false">ROUNDUP((PRODUCT($M$11:M96)-1),4)</f>
        <v>0.419</v>
      </c>
      <c r="O96" s="30" t="n">
        <f aca="false">((1+(ROUNDUP(N96*100,2))/100)^(365.25/(A96-$A$11+1))-1)</f>
        <v>3.42062190540845</v>
      </c>
    </row>
    <row r="97" customFormat="false" ht="12.75" hidden="false" customHeight="true" outlineLevel="0" collapsed="false">
      <c r="A97" s="24" t="s">
        <v>107</v>
      </c>
      <c r="B97" s="25" t="n">
        <v>42121.41</v>
      </c>
      <c r="C97" s="25" t="n">
        <v>7704.34</v>
      </c>
      <c r="D97" s="25" t="n">
        <v>65680.85</v>
      </c>
      <c r="E97" s="25" t="n">
        <v>6272.56</v>
      </c>
      <c r="F97" s="25" t="n">
        <f aca="false">SUM(B97:E97)</f>
        <v>121779.16</v>
      </c>
      <c r="G97" s="26" t="n">
        <v>0</v>
      </c>
      <c r="H97" s="26" t="n">
        <v>0</v>
      </c>
      <c r="I97" s="26" t="n">
        <v>0</v>
      </c>
      <c r="J97" s="26" t="n">
        <v>0</v>
      </c>
      <c r="K97" s="27" t="n">
        <f aca="false">SUM(G97:J97)</f>
        <v>0</v>
      </c>
      <c r="L97" s="28" t="n">
        <f aca="false">IF(F96&lt;&gt;"",(F97-(F96+K97))/(F96+K97)*100,0)</f>
        <v>0.745186960216796</v>
      </c>
      <c r="M97" s="5" t="n">
        <f aca="false">1+L97/100</f>
        <v>1.00745186960217</v>
      </c>
      <c r="N97" s="29" t="n">
        <f aca="false">ROUNDUP((PRODUCT($M$11:M97)-1),4)</f>
        <v>0.4295</v>
      </c>
      <c r="O97" s="30" t="n">
        <f aca="false">((1+(ROUNDUP(N97*100,2))/100)^(365.25/(A97-$A$11+1))-1)</f>
        <v>3.48235151540789</v>
      </c>
    </row>
    <row r="98" customFormat="false" ht="12.75" hidden="false" customHeight="true" outlineLevel="0" collapsed="false">
      <c r="A98" s="24" t="s">
        <v>108</v>
      </c>
      <c r="B98" s="25" t="n">
        <v>42121.41</v>
      </c>
      <c r="C98" s="25" t="n">
        <v>7704.34</v>
      </c>
      <c r="D98" s="25" t="n">
        <v>65680.85</v>
      </c>
      <c r="E98" s="25" t="n">
        <v>6272.56</v>
      </c>
      <c r="F98" s="25" t="n">
        <f aca="false">SUM(B98:E98)</f>
        <v>121779.16</v>
      </c>
      <c r="G98" s="26" t="n">
        <v>0</v>
      </c>
      <c r="H98" s="26" t="n">
        <v>0</v>
      </c>
      <c r="I98" s="26" t="n">
        <v>0</v>
      </c>
      <c r="J98" s="26" t="n">
        <v>0</v>
      </c>
      <c r="K98" s="27" t="n">
        <f aca="false">SUM(G98:J98)</f>
        <v>0</v>
      </c>
      <c r="L98" s="28" t="n">
        <f aca="false">IF(F97&lt;&gt;"",(F98-(F97+K98))/(F97+K98)*100,0)</f>
        <v>0</v>
      </c>
      <c r="M98" s="5" t="n">
        <f aca="false">1+L98/100</f>
        <v>1</v>
      </c>
      <c r="N98" s="29" t="n">
        <f aca="false">ROUNDUP((PRODUCT($M$11:M98)-1),4)</f>
        <v>0.4295</v>
      </c>
      <c r="O98" s="30" t="n">
        <f aca="false">((1+(ROUNDUP(N98*100,2))/100)^(365.25/(A98-$A$11+1))-1)</f>
        <v>3.40658787925071</v>
      </c>
    </row>
    <row r="99" customFormat="false" ht="12.75" hidden="false" customHeight="true" outlineLevel="0" collapsed="false">
      <c r="A99" s="24" t="s">
        <v>109</v>
      </c>
      <c r="B99" s="25" t="n">
        <v>42121.41</v>
      </c>
      <c r="C99" s="25" t="n">
        <v>7704.34</v>
      </c>
      <c r="D99" s="25" t="n">
        <v>65680.85</v>
      </c>
      <c r="E99" s="25" t="n">
        <v>6272.56</v>
      </c>
      <c r="F99" s="25" t="n">
        <f aca="false">SUM(B99:E99)</f>
        <v>121779.16</v>
      </c>
      <c r="G99" s="26" t="n">
        <v>0</v>
      </c>
      <c r="H99" s="26" t="n">
        <v>0</v>
      </c>
      <c r="I99" s="26" t="n">
        <v>0</v>
      </c>
      <c r="J99" s="26" t="n">
        <v>0</v>
      </c>
      <c r="K99" s="27" t="n">
        <f aca="false">SUM(G99:J99)</f>
        <v>0</v>
      </c>
      <c r="L99" s="28" t="n">
        <f aca="false">IF(F98&lt;&gt;"",(F99-(F98+K99))/(F98+K99)*100,0)</f>
        <v>0</v>
      </c>
      <c r="M99" s="5" t="n">
        <f aca="false">1+L99/100</f>
        <v>1</v>
      </c>
      <c r="N99" s="29" t="n">
        <f aca="false">ROUNDUP((PRODUCT($M$11:M99)-1),4)</f>
        <v>0.4295</v>
      </c>
      <c r="O99" s="30" t="n">
        <f aca="false">((1+(ROUNDUP(N99*100,2))/100)^(365.25/(A99-$A$11+1))-1)</f>
        <v>3.33376471746226</v>
      </c>
    </row>
    <row r="100" customFormat="false" ht="12.75" hidden="false" customHeight="true" outlineLevel="0" collapsed="false">
      <c r="A100" s="24" t="s">
        <v>110</v>
      </c>
      <c r="B100" s="25" t="n">
        <v>42654.58</v>
      </c>
      <c r="C100" s="25" t="n">
        <v>7879.49</v>
      </c>
      <c r="D100" s="25" t="n">
        <v>66512.22</v>
      </c>
      <c r="E100" s="25" t="n">
        <v>6415.16</v>
      </c>
      <c r="F100" s="25" t="n">
        <f aca="false">SUM(B100:E100)</f>
        <v>123461.45</v>
      </c>
      <c r="G100" s="26" t="n">
        <v>0</v>
      </c>
      <c r="H100" s="26" t="n">
        <v>0</v>
      </c>
      <c r="I100" s="26" t="n">
        <v>0</v>
      </c>
      <c r="J100" s="26" t="n">
        <v>0</v>
      </c>
      <c r="K100" s="27" t="n">
        <f aca="false">SUM(G100:J100)</f>
        <v>0</v>
      </c>
      <c r="L100" s="28" t="n">
        <f aca="false">IF(F99&lt;&gt;"",(F100-(F99+K100))/(F99+K100)*100,0)</f>
        <v>1.38142683854938</v>
      </c>
      <c r="M100" s="5" t="n">
        <f aca="false">1+L100/100</f>
        <v>1.01381426838549</v>
      </c>
      <c r="N100" s="29" t="n">
        <f aca="false">ROUNDUP((PRODUCT($M$11:M100)-1),4)</f>
        <v>0.4493</v>
      </c>
      <c r="O100" s="30" t="n">
        <f aca="false">((1+(ROUNDUP(N100*100,2))/100)^(365.25/(A100-$A$11+1))-1)</f>
        <v>3.50852071254839</v>
      </c>
    </row>
    <row r="101" customFormat="false" ht="12.75" hidden="false" customHeight="true" outlineLevel="0" collapsed="false">
      <c r="A101" s="24" t="s">
        <v>111</v>
      </c>
      <c r="B101" s="25" t="n">
        <v>42077.7</v>
      </c>
      <c r="C101" s="25" t="n">
        <v>7997.01</v>
      </c>
      <c r="D101" s="25" t="n">
        <v>65612.69</v>
      </c>
      <c r="E101" s="25" t="n">
        <v>6510.84</v>
      </c>
      <c r="F101" s="25" t="n">
        <f aca="false">SUM(B101:E101)</f>
        <v>122198.24</v>
      </c>
      <c r="G101" s="26" t="n">
        <v>0</v>
      </c>
      <c r="H101" s="26" t="n">
        <v>0</v>
      </c>
      <c r="I101" s="26" t="n">
        <v>0</v>
      </c>
      <c r="J101" s="26" t="n">
        <v>0</v>
      </c>
      <c r="K101" s="27" t="n">
        <f aca="false">SUM(G101:J101)</f>
        <v>0</v>
      </c>
      <c r="L101" s="28" t="n">
        <f aca="false">IF(F100&lt;&gt;"",(F101-(F100+K101))/(F100+K101)*100,0)</f>
        <v>-1.0231614807699</v>
      </c>
      <c r="M101" s="5" t="n">
        <f aca="false">1+L101/100</f>
        <v>0.989768385192301</v>
      </c>
      <c r="N101" s="29" t="n">
        <f aca="false">ROUNDUP((PRODUCT($M$11:M101)-1),4)</f>
        <v>0.4345</v>
      </c>
      <c r="O101" s="30" t="n">
        <f aca="false">((1+(ROUNDUP(N101*100,2))/100)^(365.25/(A101-$A$11+1))-1)</f>
        <v>3.25554013148903</v>
      </c>
    </row>
    <row r="102" customFormat="false" ht="12.75" hidden="false" customHeight="true" outlineLevel="0" collapsed="false">
      <c r="A102" s="24" t="s">
        <v>112</v>
      </c>
      <c r="B102" s="25" t="n">
        <v>46997.58</v>
      </c>
      <c r="C102" s="25" t="n">
        <v>8098.71</v>
      </c>
      <c r="D102" s="25" t="n">
        <v>66519.65</v>
      </c>
      <c r="E102" s="25" t="n">
        <v>6593.64</v>
      </c>
      <c r="F102" s="25" t="n">
        <f aca="false">SUM(B102:E102)</f>
        <v>128209.58</v>
      </c>
      <c r="G102" s="26" t="n">
        <v>4338.24</v>
      </c>
      <c r="H102" s="26" t="n">
        <v>0</v>
      </c>
      <c r="I102" s="26" t="n">
        <v>0</v>
      </c>
      <c r="J102" s="26" t="n">
        <v>0</v>
      </c>
      <c r="K102" s="27" t="n">
        <f aca="false">SUM(G102:J102)</f>
        <v>4338.24</v>
      </c>
      <c r="L102" s="28" t="n">
        <f aca="false">IF(F101&lt;&gt;"",(F102-(F101+K102))/(F101+K102)*100,0)</f>
        <v>1.3222273924484</v>
      </c>
      <c r="M102" s="5" t="n">
        <f aca="false">1+L102/100</f>
        <v>1.01322227392448</v>
      </c>
      <c r="N102" s="29" t="n">
        <f aca="false">ROUNDUP((PRODUCT($M$11:M102)-1),4)</f>
        <v>0.4534</v>
      </c>
      <c r="O102" s="30" t="n">
        <f aca="false">((1+(ROUNDUP(N102*100,2))/100)^(365.25/(A102-$A$11+1))-1)</f>
        <v>3.41252032968515</v>
      </c>
    </row>
    <row r="103" customFormat="false" ht="12.75" hidden="false" customHeight="true" outlineLevel="0" collapsed="false">
      <c r="A103" s="24" t="s">
        <v>113</v>
      </c>
      <c r="B103" s="25" t="n">
        <v>46284.45</v>
      </c>
      <c r="C103" s="25" t="n">
        <v>8780.97</v>
      </c>
      <c r="D103" s="25" t="n">
        <v>65510.3</v>
      </c>
      <c r="E103" s="25" t="n">
        <v>6567.88</v>
      </c>
      <c r="F103" s="25" t="n">
        <f aca="false">SUM(B103:E103)</f>
        <v>127143.6</v>
      </c>
      <c r="G103" s="26" t="n">
        <v>0</v>
      </c>
      <c r="H103" s="26" t="n">
        <v>713.9</v>
      </c>
      <c r="I103" s="26" t="n">
        <v>0</v>
      </c>
      <c r="J103" s="26" t="n">
        <v>0</v>
      </c>
      <c r="K103" s="27" t="n">
        <f aca="false">SUM(G103:J103)</f>
        <v>713.9</v>
      </c>
      <c r="L103" s="28" t="n">
        <f aca="false">IF(F102&lt;&gt;"",(F103-(F102+K103))/(F102+K103)*100,0)</f>
        <v>-1.38057086265434</v>
      </c>
      <c r="M103" s="5" t="n">
        <f aca="false">1+L103/100</f>
        <v>0.986194291373457</v>
      </c>
      <c r="N103" s="29" t="n">
        <f aca="false">ROUNDUP((PRODUCT($M$11:M103)-1),4)</f>
        <v>0.4334</v>
      </c>
      <c r="O103" s="30" t="n">
        <f aca="false">((1+(ROUNDUP(N103*100,2))/100)^(365.25/(A103-$A$11+1))-1)</f>
        <v>3.11263676657871</v>
      </c>
    </row>
    <row r="104" customFormat="false" ht="12.75" hidden="false" customHeight="true" outlineLevel="0" collapsed="false">
      <c r="A104" s="24" t="s">
        <v>114</v>
      </c>
      <c r="B104" s="25" t="n">
        <v>46265.98</v>
      </c>
      <c r="C104" s="25" t="n">
        <v>8447.64</v>
      </c>
      <c r="D104" s="25" t="n">
        <v>65484.16</v>
      </c>
      <c r="E104" s="25" t="n">
        <v>6318.56</v>
      </c>
      <c r="F104" s="25" t="n">
        <f aca="false">SUM(B104:E104)</f>
        <v>126516.34</v>
      </c>
      <c r="G104" s="26" t="n">
        <v>0</v>
      </c>
      <c r="H104" s="26" t="n">
        <v>0</v>
      </c>
      <c r="I104" s="26" t="n">
        <v>0</v>
      </c>
      <c r="J104" s="26" t="n">
        <v>0</v>
      </c>
      <c r="K104" s="27" t="n">
        <f aca="false">SUM(G104:J104)</f>
        <v>0</v>
      </c>
      <c r="L104" s="28" t="n">
        <f aca="false">IF(F103&lt;&gt;"",(F104-(F103+K104))/(F103+K104)*100,0)</f>
        <v>-0.493347679316926</v>
      </c>
      <c r="M104" s="5" t="n">
        <f aca="false">1+L104/100</f>
        <v>0.995066523206831</v>
      </c>
      <c r="N104" s="29" t="n">
        <f aca="false">ROUNDUP((PRODUCT($M$11:M104)-1),4)</f>
        <v>0.4263</v>
      </c>
      <c r="O104" s="30" t="n">
        <f aca="false">((1+(ROUNDUP(N104*100,2))/100)^(365.25/(A104-$A$11+1))-1)</f>
        <v>2.97381559550949</v>
      </c>
    </row>
    <row r="105" customFormat="false" ht="12.75" hidden="false" customHeight="true" outlineLevel="0" collapsed="false">
      <c r="A105" s="24" t="s">
        <v>115</v>
      </c>
      <c r="B105" s="25" t="n">
        <v>46265.98</v>
      </c>
      <c r="C105" s="25" t="n">
        <v>8447.64</v>
      </c>
      <c r="D105" s="25" t="n">
        <v>65484.16</v>
      </c>
      <c r="E105" s="25" t="n">
        <v>6318.56</v>
      </c>
      <c r="F105" s="25" t="n">
        <f aca="false">SUM(B105:E105)</f>
        <v>126516.34</v>
      </c>
      <c r="G105" s="26" t="n">
        <v>0</v>
      </c>
      <c r="H105" s="26" t="n">
        <v>0</v>
      </c>
      <c r="I105" s="26" t="n">
        <v>0</v>
      </c>
      <c r="J105" s="26" t="n">
        <v>0</v>
      </c>
      <c r="K105" s="27" t="n">
        <f aca="false">SUM(G105:J105)</f>
        <v>0</v>
      </c>
      <c r="L105" s="28" t="n">
        <f aca="false">IF(F104&lt;&gt;"",(F105-(F104+K105))/(F104+K105)*100,0)</f>
        <v>0</v>
      </c>
      <c r="M105" s="5" t="n">
        <f aca="false">1+L105/100</f>
        <v>1</v>
      </c>
      <c r="N105" s="29" t="n">
        <f aca="false">ROUNDUP((PRODUCT($M$11:M105)-1),4)</f>
        <v>0.4263</v>
      </c>
      <c r="O105" s="30" t="n">
        <f aca="false">((1+(ROUNDUP(N105*100,2))/100)^(365.25/(A105-$A$11+1))-1)</f>
        <v>2.91651920309963</v>
      </c>
    </row>
    <row r="106" customFormat="false" ht="12.75" hidden="false" customHeight="true" outlineLevel="0" collapsed="false">
      <c r="A106" s="24" t="s">
        <v>116</v>
      </c>
      <c r="B106" s="25" t="n">
        <v>46265.98</v>
      </c>
      <c r="C106" s="25" t="n">
        <v>8447.64</v>
      </c>
      <c r="D106" s="25" t="n">
        <v>65484.16</v>
      </c>
      <c r="E106" s="25" t="n">
        <v>6318.56</v>
      </c>
      <c r="F106" s="25" t="n">
        <f aca="false">SUM(B106:E106)</f>
        <v>126516.34</v>
      </c>
      <c r="G106" s="26" t="n">
        <v>0</v>
      </c>
      <c r="H106" s="26" t="n">
        <v>0</v>
      </c>
      <c r="I106" s="26" t="n">
        <v>0</v>
      </c>
      <c r="J106" s="26" t="n">
        <v>0</v>
      </c>
      <c r="K106" s="27" t="n">
        <f aca="false">SUM(G106:J106)</f>
        <v>0</v>
      </c>
      <c r="L106" s="28" t="n">
        <f aca="false">IF(F105&lt;&gt;"",(F106-(F105+K106))/(F105+K106)*100,0)</f>
        <v>0</v>
      </c>
      <c r="M106" s="5" t="n">
        <f aca="false">1+L106/100</f>
        <v>1</v>
      </c>
      <c r="N106" s="29" t="n">
        <f aca="false">ROUNDUP((PRODUCT($M$11:M106)-1),4)</f>
        <v>0.4263</v>
      </c>
      <c r="O106" s="30" t="n">
        <f aca="false">((1+(ROUNDUP(N106*100,2))/100)^(365.25/(A106-$A$11+1))-1)</f>
        <v>2.8612170558476</v>
      </c>
    </row>
    <row r="107" customFormat="false" ht="12.75" hidden="false" customHeight="true" outlineLevel="0" collapsed="false">
      <c r="A107" s="24" t="s">
        <v>117</v>
      </c>
      <c r="B107" s="25" t="n">
        <v>45993.25</v>
      </c>
      <c r="C107" s="25" t="n">
        <v>8320.95</v>
      </c>
      <c r="D107" s="25" t="n">
        <v>63629.76</v>
      </c>
      <c r="E107" s="25" t="n">
        <v>6223.8</v>
      </c>
      <c r="F107" s="25" t="n">
        <f aca="false">SUM(B107:E107)</f>
        <v>124167.76</v>
      </c>
      <c r="G107" s="26" t="n">
        <v>0</v>
      </c>
      <c r="H107" s="26" t="n">
        <v>0</v>
      </c>
      <c r="I107" s="26" t="n">
        <v>0</v>
      </c>
      <c r="J107" s="26" t="n">
        <v>0</v>
      </c>
      <c r="K107" s="27" t="n">
        <f aca="false">SUM(G107:J107)</f>
        <v>0</v>
      </c>
      <c r="L107" s="28" t="n">
        <f aca="false">IF(F106&lt;&gt;"",(F107-(F106+K107))/(F106+K107)*100,0)</f>
        <v>-1.85634519620154</v>
      </c>
      <c r="M107" s="5" t="n">
        <f aca="false">1+L107/100</f>
        <v>0.981436548037985</v>
      </c>
      <c r="N107" s="29" t="n">
        <f aca="false">ROUNDUP((PRODUCT($M$11:M107)-1),4)</f>
        <v>0.3998</v>
      </c>
      <c r="O107" s="30" t="n">
        <f aca="false">((1+(ROUNDUP(N107*100,2))/100)^(365.25/(A107-$A$11+1))-1)</f>
        <v>2.54818464256642</v>
      </c>
    </row>
    <row r="108" customFormat="false" ht="12.75" hidden="false" customHeight="true" outlineLevel="0" collapsed="false">
      <c r="A108" s="24" t="s">
        <v>118</v>
      </c>
      <c r="B108" s="25" t="n">
        <v>45377.04</v>
      </c>
      <c r="C108" s="25" t="n">
        <v>8597.76</v>
      </c>
      <c r="D108" s="25" t="n">
        <v>62777.26</v>
      </c>
      <c r="E108" s="25" t="n">
        <v>6179.64</v>
      </c>
      <c r="F108" s="25" t="n">
        <f aca="false">SUM(B108:E108)</f>
        <v>122931.7</v>
      </c>
      <c r="G108" s="26" t="n">
        <v>0</v>
      </c>
      <c r="H108" s="26" t="n">
        <v>0</v>
      </c>
      <c r="I108" s="26" t="n">
        <v>0</v>
      </c>
      <c r="J108" s="26" t="n">
        <v>0</v>
      </c>
      <c r="K108" s="27" t="n">
        <f aca="false">SUM(G108:J108)</f>
        <v>0</v>
      </c>
      <c r="L108" s="28" t="n">
        <f aca="false">IF(F107&lt;&gt;"",(F108-(F107+K108))/(F107+K108)*100,0)</f>
        <v>-0.995475798226538</v>
      </c>
      <c r="M108" s="5" t="n">
        <f aca="false">1+L108/100</f>
        <v>0.990045242017735</v>
      </c>
      <c r="N108" s="29" t="n">
        <f aca="false">ROUNDUP((PRODUCT($M$11:M108)-1),4)</f>
        <v>0.3859</v>
      </c>
      <c r="O108" s="30" t="n">
        <f aca="false">((1+(ROUNDUP(N108*100,2))/100)^(365.25/(A108-$A$11+1))-1)</f>
        <v>2.37474184672277</v>
      </c>
    </row>
    <row r="109" customFormat="false" ht="12.75" hidden="false" customHeight="true" outlineLevel="0" collapsed="false">
      <c r="A109" s="24" t="s">
        <v>119</v>
      </c>
      <c r="B109" s="25" t="n">
        <v>45841.41</v>
      </c>
      <c r="C109" s="25" t="n">
        <v>8595.2</v>
      </c>
      <c r="D109" s="25" t="n">
        <v>63419.69</v>
      </c>
      <c r="E109" s="25" t="n">
        <v>6177.8</v>
      </c>
      <c r="F109" s="25" t="n">
        <f aca="false">SUM(B109:E109)</f>
        <v>124034.1</v>
      </c>
      <c r="G109" s="26" t="n">
        <v>0</v>
      </c>
      <c r="H109" s="26" t="n">
        <v>0</v>
      </c>
      <c r="I109" s="26" t="n">
        <v>0</v>
      </c>
      <c r="J109" s="26" t="n">
        <v>0</v>
      </c>
      <c r="K109" s="27" t="n">
        <f aca="false">SUM(G109:J109)</f>
        <v>0</v>
      </c>
      <c r="L109" s="28" t="n">
        <f aca="false">IF(F108&lt;&gt;"",(F109-(F108+K109))/(F108+K109)*100,0)</f>
        <v>0.896758118532493</v>
      </c>
      <c r="M109" s="5" t="n">
        <f aca="false">1+L109/100</f>
        <v>1.00896758118533</v>
      </c>
      <c r="N109" s="29" t="n">
        <f aca="false">ROUNDUP((PRODUCT($M$11:M109)-1),4)</f>
        <v>0.3983</v>
      </c>
      <c r="O109" s="30" t="n">
        <f aca="false">((1+(ROUNDUP(N109*100,2))/100)^(365.25/(A109-$A$11+1))-1)</f>
        <v>2.44490362937897</v>
      </c>
    </row>
    <row r="110" customFormat="false" ht="12.75" hidden="false" customHeight="true" outlineLevel="0" collapsed="false">
      <c r="A110" s="24" t="s">
        <v>120</v>
      </c>
      <c r="B110" s="25" t="n">
        <v>45721.82</v>
      </c>
      <c r="C110" s="25" t="n">
        <v>8710.4</v>
      </c>
      <c r="D110" s="25" t="n">
        <v>63254.24</v>
      </c>
      <c r="E110" s="25" t="n">
        <v>6260.6</v>
      </c>
      <c r="F110" s="25" t="n">
        <f aca="false">SUM(B110:E110)</f>
        <v>123947.06</v>
      </c>
      <c r="G110" s="26" t="n">
        <v>0</v>
      </c>
      <c r="H110" s="26" t="n">
        <v>0</v>
      </c>
      <c r="I110" s="26" t="n">
        <v>0</v>
      </c>
      <c r="J110" s="26" t="n">
        <v>0</v>
      </c>
      <c r="K110" s="27" t="n">
        <f aca="false">SUM(G110:J110)</f>
        <v>0</v>
      </c>
      <c r="L110" s="28" t="n">
        <f aca="false">IF(F109&lt;&gt;"",(F110-(F109+K110))/(F109+K110)*100,0)</f>
        <v>-0.0701742504682246</v>
      </c>
      <c r="M110" s="5" t="n">
        <f aca="false">1+L110/100</f>
        <v>0.999298257495318</v>
      </c>
      <c r="N110" s="29" t="n">
        <f aca="false">ROUNDUP((PRODUCT($M$11:M110)-1),4)</f>
        <v>0.3973</v>
      </c>
      <c r="O110" s="30" t="n">
        <f aca="false">((1+(ROUNDUP(N110*100,2))/100)^(365.25/(A110-$A$11+1))-1)</f>
        <v>2.39367680146474</v>
      </c>
    </row>
    <row r="111" customFormat="false" ht="12.75" hidden="false" customHeight="true" outlineLevel="0" collapsed="false">
      <c r="A111" s="24" t="s">
        <v>121</v>
      </c>
      <c r="B111" s="25" t="n">
        <v>45047.26</v>
      </c>
      <c r="C111" s="25" t="n">
        <v>8718.08</v>
      </c>
      <c r="D111" s="25" t="n">
        <v>62321.02</v>
      </c>
      <c r="E111" s="25" t="n">
        <v>6266.12</v>
      </c>
      <c r="F111" s="25" t="n">
        <f aca="false">SUM(B111:E111)</f>
        <v>122352.48</v>
      </c>
      <c r="G111" s="26" t="n">
        <v>0</v>
      </c>
      <c r="H111" s="26" t="n">
        <v>0</v>
      </c>
      <c r="I111" s="26" t="n">
        <v>0</v>
      </c>
      <c r="J111" s="26" t="n">
        <v>0</v>
      </c>
      <c r="K111" s="27" t="n">
        <f aca="false">SUM(G111:J111)</f>
        <v>0</v>
      </c>
      <c r="L111" s="28" t="n">
        <f aca="false">IF(F110&lt;&gt;"",(F111-(F110+K111))/(F110+K111)*100,0)</f>
        <v>-1.28650086577286</v>
      </c>
      <c r="M111" s="5" t="n">
        <f aca="false">1+L111/100</f>
        <v>0.987134991342271</v>
      </c>
      <c r="N111" s="29" t="n">
        <f aca="false">ROUNDUP((PRODUCT($M$11:M111)-1),4)</f>
        <v>0.3794</v>
      </c>
      <c r="O111" s="30" t="n">
        <f aca="false">((1+(ROUNDUP(N111*100,2))/100)^(365.25/(A111-$A$11+1))-1)</f>
        <v>2.20012443491436</v>
      </c>
    </row>
    <row r="112" customFormat="false" ht="12.75" hidden="false" customHeight="true" outlineLevel="0" collapsed="false">
      <c r="A112" s="24" t="s">
        <v>122</v>
      </c>
      <c r="B112" s="25" t="n">
        <v>47079.47</v>
      </c>
      <c r="C112" s="25" t="n">
        <v>8718.08</v>
      </c>
      <c r="D112" s="25" t="n">
        <v>62321.02</v>
      </c>
      <c r="E112" s="25" t="n">
        <v>6266.12</v>
      </c>
      <c r="F112" s="25" t="n">
        <f aca="false">SUM(B112:E112)</f>
        <v>124384.69</v>
      </c>
      <c r="G112" s="26" t="n">
        <v>0</v>
      </c>
      <c r="H112" s="26" t="n">
        <v>0</v>
      </c>
      <c r="I112" s="26" t="n">
        <v>0</v>
      </c>
      <c r="J112" s="26" t="n">
        <v>0</v>
      </c>
      <c r="K112" s="27" t="n">
        <f aca="false">SUM(G112:J112)</f>
        <v>0</v>
      </c>
      <c r="L112" s="28" t="n">
        <f aca="false">IF(F111&lt;&gt;"",(F112-(F111+K112))/(F111+K112)*100,0)</f>
        <v>1.66094712587763</v>
      </c>
      <c r="M112" s="5" t="n">
        <f aca="false">1+L112/100</f>
        <v>1.01660947125878</v>
      </c>
      <c r="N112" s="29" t="n">
        <f aca="false">ROUNDUP((PRODUCT($M$11:M112)-1),4)</f>
        <v>0.4023</v>
      </c>
      <c r="O112" s="30" t="n">
        <f aca="false">((1+(ROUNDUP(N112*100,2))/100)^(365.25/(A112-$A$11+1))-1)</f>
        <v>2.35598575998435</v>
      </c>
    </row>
    <row r="113" customFormat="false" ht="12.75" hidden="false" customHeight="true" outlineLevel="0" collapsed="false">
      <c r="A113" s="24" t="s">
        <v>123</v>
      </c>
      <c r="B113" s="25" t="n">
        <v>47079.47</v>
      </c>
      <c r="C113" s="25" t="n">
        <v>8786.19</v>
      </c>
      <c r="D113" s="25" t="n">
        <v>62321.02</v>
      </c>
      <c r="E113" s="25" t="n">
        <v>6266.12</v>
      </c>
      <c r="F113" s="25" t="n">
        <f aca="false">SUM(B113:E113)</f>
        <v>124452.8</v>
      </c>
      <c r="G113" s="26" t="n">
        <v>0</v>
      </c>
      <c r="H113" s="26" t="n">
        <v>0</v>
      </c>
      <c r="I113" s="26" t="n">
        <v>0</v>
      </c>
      <c r="J113" s="26" t="n">
        <v>0</v>
      </c>
      <c r="K113" s="27" t="n">
        <f aca="false">SUM(G113:J113)</f>
        <v>0</v>
      </c>
      <c r="L113" s="28" t="n">
        <f aca="false">IF(F112&lt;&gt;"",(F113-(F112+K113))/(F112+K113)*100,0)</f>
        <v>0.0547575429098232</v>
      </c>
      <c r="M113" s="5" t="n">
        <f aca="false">1+L113/100</f>
        <v>1.0005475754291</v>
      </c>
      <c r="N113" s="29" t="n">
        <f aca="false">ROUNDUP((PRODUCT($M$11:M113)-1),4)</f>
        <v>0.403</v>
      </c>
      <c r="O113" s="30" t="n">
        <f aca="false">((1+(ROUNDUP(N113*100,2))/100)^(365.25/(A113-$A$11+1))-1)</f>
        <v>2.32264264198214</v>
      </c>
    </row>
    <row r="114" customFormat="false" ht="12.75" hidden="false" customHeight="true" outlineLevel="0" collapsed="false">
      <c r="A114" s="24" t="s">
        <v>124</v>
      </c>
      <c r="B114" s="25" t="n">
        <v>46931.63</v>
      </c>
      <c r="C114" s="25" t="n">
        <v>8508.84</v>
      </c>
      <c r="D114" s="25" t="n">
        <v>62125.32</v>
      </c>
      <c r="E114" s="25" t="n">
        <v>6068.32</v>
      </c>
      <c r="F114" s="25" t="n">
        <f aca="false">SUM(B114:E114)</f>
        <v>123634.11</v>
      </c>
      <c r="G114" s="26" t="n">
        <v>0</v>
      </c>
      <c r="H114" s="26" t="n">
        <v>0</v>
      </c>
      <c r="I114" s="26" t="n">
        <v>0</v>
      </c>
      <c r="J114" s="26" t="n">
        <v>0</v>
      </c>
      <c r="K114" s="27" t="n">
        <f aca="false">SUM(G114:J114)</f>
        <v>0</v>
      </c>
      <c r="L114" s="28" t="n">
        <f aca="false">IF(F113&lt;&gt;"",(F114-(F113+K114))/(F113+K114)*100,0)</f>
        <v>-0.657831724155666</v>
      </c>
      <c r="M114" s="5" t="n">
        <f aca="false">1+L114/100</f>
        <v>0.993421682758443</v>
      </c>
      <c r="N114" s="29" t="n">
        <f aca="false">ROUNDUP((PRODUCT($M$11:M114)-1),4)</f>
        <v>0.3938</v>
      </c>
      <c r="O114" s="30" t="n">
        <f aca="false">((1+(ROUNDUP(N114*100,2))/100)^(365.25/(A114-$A$11+1))-1)</f>
        <v>2.20948085389565</v>
      </c>
    </row>
    <row r="115" customFormat="false" ht="12.75" hidden="false" customHeight="true" outlineLevel="0" collapsed="false">
      <c r="A115" s="24" t="s">
        <v>125</v>
      </c>
      <c r="B115" s="25" t="n">
        <v>47870.76</v>
      </c>
      <c r="C115" s="25" t="n">
        <v>8347.59</v>
      </c>
      <c r="D115" s="25" t="n">
        <v>63368.49</v>
      </c>
      <c r="E115" s="25" t="n">
        <v>5953.32</v>
      </c>
      <c r="F115" s="25" t="n">
        <f aca="false">SUM(B115:E115)</f>
        <v>125540.16</v>
      </c>
      <c r="G115" s="26" t="n">
        <v>0</v>
      </c>
      <c r="H115" s="26" t="n">
        <v>0</v>
      </c>
      <c r="I115" s="26" t="n">
        <v>0</v>
      </c>
      <c r="J115" s="26" t="n">
        <v>0</v>
      </c>
      <c r="K115" s="27" t="n">
        <f aca="false">SUM(G115:J115)</f>
        <v>0</v>
      </c>
      <c r="L115" s="28" t="n">
        <f aca="false">IF(F114&lt;&gt;"",(F115-(F114+K115))/(F114+K115)*100,0)</f>
        <v>1.54168619000048</v>
      </c>
      <c r="M115" s="5" t="n">
        <f aca="false">1+L115/100</f>
        <v>1.0154168619</v>
      </c>
      <c r="N115" s="29" t="n">
        <f aca="false">ROUNDUP((PRODUCT($M$11:M115)-1),4)</f>
        <v>0.4153</v>
      </c>
      <c r="O115" s="30" t="n">
        <f aca="false">((1+(ROUNDUP(N115*100,2))/100)^(365.25/(A115-$A$11+1))-1)</f>
        <v>2.34762887600224</v>
      </c>
    </row>
    <row r="116" customFormat="false" ht="12.75" hidden="false" customHeight="true" outlineLevel="0" collapsed="false">
      <c r="A116" s="24" t="s">
        <v>126</v>
      </c>
      <c r="B116" s="25" t="n">
        <v>48475.01</v>
      </c>
      <c r="C116" s="25" t="n">
        <v>8725.56</v>
      </c>
      <c r="D116" s="25" t="n">
        <v>64168.36</v>
      </c>
      <c r="E116" s="25" t="n">
        <v>6222.88</v>
      </c>
      <c r="F116" s="25" t="n">
        <f aca="false">SUM(B116:E116)</f>
        <v>127591.81</v>
      </c>
      <c r="G116" s="26" t="n">
        <v>0</v>
      </c>
      <c r="H116" s="26" t="n">
        <v>0</v>
      </c>
      <c r="I116" s="26" t="n">
        <v>0</v>
      </c>
      <c r="J116" s="26" t="n">
        <v>0</v>
      </c>
      <c r="K116" s="27" t="n">
        <f aca="false">SUM(G116:J116)</f>
        <v>0</v>
      </c>
      <c r="L116" s="28" t="n">
        <f aca="false">IF(F115&lt;&gt;"",(F116-(F115+K116))/(F115+K116)*100,0)</f>
        <v>1.63425791396155</v>
      </c>
      <c r="M116" s="5" t="n">
        <f aca="false">1+L116/100</f>
        <v>1.01634257913962</v>
      </c>
      <c r="N116" s="29" t="n">
        <f aca="false">ROUNDUP((PRODUCT($M$11:M116)-1),4)</f>
        <v>0.4384</v>
      </c>
      <c r="O116" s="30" t="n">
        <f aca="false">((1+(ROUNDUP(N116*100,2))/100)^(365.25/(A116-$A$11+1))-1)</f>
        <v>2.49956957976154</v>
      </c>
    </row>
    <row r="117" customFormat="false" ht="12.75" hidden="false" customHeight="true" outlineLevel="0" collapsed="false">
      <c r="A117" s="24" t="s">
        <v>127</v>
      </c>
      <c r="B117" s="25" t="n">
        <v>49146.08</v>
      </c>
      <c r="C117" s="25" t="n">
        <v>8818.44</v>
      </c>
      <c r="D117" s="25" t="n">
        <v>64133.9</v>
      </c>
      <c r="E117" s="25" t="n">
        <v>6289.12</v>
      </c>
      <c r="F117" s="25" t="n">
        <f aca="false">SUM(B117:E117)</f>
        <v>128387.54</v>
      </c>
      <c r="G117" s="26" t="n">
        <v>0</v>
      </c>
      <c r="H117" s="26" t="n">
        <v>0</v>
      </c>
      <c r="I117" s="26" t="n">
        <v>0</v>
      </c>
      <c r="J117" s="26" t="n">
        <v>0</v>
      </c>
      <c r="K117" s="27" t="n">
        <f aca="false">SUM(G117:J117)</f>
        <v>0</v>
      </c>
      <c r="L117" s="28" t="n">
        <f aca="false">IF(F116&lt;&gt;"",(F117-(F116+K117))/(F116+K117)*100,0)</f>
        <v>0.623652881795478</v>
      </c>
      <c r="M117" s="5" t="n">
        <f aca="false">1+L117/100</f>
        <v>1.00623652881795</v>
      </c>
      <c r="N117" s="29" t="n">
        <f aca="false">ROUNDUP((PRODUCT($M$11:M117)-1),4)</f>
        <v>0.4474</v>
      </c>
      <c r="O117" s="30" t="n">
        <f aca="false">((1+(ROUNDUP(N117*100,2))/100)^(365.25/(A117-$A$11+1))-1)</f>
        <v>2.53327412037802</v>
      </c>
    </row>
    <row r="118" customFormat="false" ht="12.75" hidden="false" customHeight="true" outlineLevel="0" collapsed="false">
      <c r="A118" s="24" t="s">
        <v>128</v>
      </c>
      <c r="B118" s="25" t="n">
        <v>49146.08</v>
      </c>
      <c r="C118" s="25" t="n">
        <v>8975.2</v>
      </c>
      <c r="D118" s="25" t="n">
        <v>64133.9</v>
      </c>
      <c r="E118" s="25" t="n">
        <v>6351.68</v>
      </c>
      <c r="F118" s="25" t="n">
        <f aca="false">SUM(B118:E118)</f>
        <v>128606.86</v>
      </c>
      <c r="G118" s="26" t="n">
        <v>0</v>
      </c>
      <c r="H118" s="26" t="n">
        <v>0</v>
      </c>
      <c r="I118" s="26" t="n">
        <v>0</v>
      </c>
      <c r="J118" s="26" t="n">
        <v>0</v>
      </c>
      <c r="K118" s="27" t="n">
        <f aca="false">SUM(G118:J118)</f>
        <v>0</v>
      </c>
      <c r="L118" s="28" t="n">
        <f aca="false">IF(F117&lt;&gt;"",(F118-(F117+K118))/(F117+K118)*100,0)</f>
        <v>0.170826545940511</v>
      </c>
      <c r="M118" s="5" t="n">
        <f aca="false">1+L118/100</f>
        <v>1.00170826545941</v>
      </c>
      <c r="N118" s="29" t="n">
        <f aca="false">ROUNDUP((PRODUCT($M$11:M118)-1),4)</f>
        <v>0.4499</v>
      </c>
      <c r="O118" s="30" t="n">
        <f aca="false">((1+(ROUNDUP(N118*100,2))/100)^(365.25/(A118-$A$11+1))-1)</f>
        <v>2.51266166717935</v>
      </c>
    </row>
    <row r="119" customFormat="false" ht="12.75" hidden="false" customHeight="true" outlineLevel="0" collapsed="false">
      <c r="A119" s="24" t="s">
        <v>129</v>
      </c>
      <c r="B119" s="25" t="n">
        <v>49146.08</v>
      </c>
      <c r="C119" s="25" t="n">
        <v>8975.2</v>
      </c>
      <c r="D119" s="25" t="n">
        <v>64133.9</v>
      </c>
      <c r="E119" s="25" t="n">
        <v>6351.68</v>
      </c>
      <c r="F119" s="25" t="n">
        <f aca="false">SUM(B119:E119)</f>
        <v>128606.86</v>
      </c>
      <c r="G119" s="26" t="n">
        <v>0</v>
      </c>
      <c r="H119" s="26" t="n">
        <v>0</v>
      </c>
      <c r="I119" s="26" t="n">
        <v>0</v>
      </c>
      <c r="J119" s="26" t="n">
        <v>0</v>
      </c>
      <c r="K119" s="27" t="n">
        <f aca="false">SUM(G119:J119)</f>
        <v>0</v>
      </c>
      <c r="L119" s="28" t="n">
        <f aca="false">IF(F118&lt;&gt;"",(F119-(F118+K119))/(F118+K119)*100,0)</f>
        <v>0</v>
      </c>
      <c r="M119" s="5" t="n">
        <f aca="false">1+L119/100</f>
        <v>1</v>
      </c>
      <c r="N119" s="29" t="n">
        <f aca="false">ROUNDUP((PRODUCT($M$11:M119)-1),4)</f>
        <v>0.4499</v>
      </c>
      <c r="O119" s="30" t="n">
        <f aca="false">((1+(ROUNDUP(N119*100,2))/100)^(365.25/(A119-$A$11+1))-1)</f>
        <v>2.47240588498302</v>
      </c>
    </row>
    <row r="120" customFormat="false" ht="12.75" hidden="false" customHeight="true" outlineLevel="0" collapsed="false">
      <c r="A120" s="24" t="s">
        <v>130</v>
      </c>
      <c r="B120" s="25" t="n">
        <v>49146.08</v>
      </c>
      <c r="C120" s="25" t="n">
        <v>8975.2</v>
      </c>
      <c r="D120" s="25" t="n">
        <v>64133.9</v>
      </c>
      <c r="E120" s="25" t="n">
        <v>6351.68</v>
      </c>
      <c r="F120" s="25" t="n">
        <f aca="false">SUM(B120:E120)</f>
        <v>128606.86</v>
      </c>
      <c r="G120" s="26" t="n">
        <v>0</v>
      </c>
      <c r="H120" s="26" t="n">
        <v>0</v>
      </c>
      <c r="I120" s="26" t="n">
        <v>0</v>
      </c>
      <c r="J120" s="26" t="n">
        <v>0</v>
      </c>
      <c r="K120" s="27" t="n">
        <f aca="false">SUM(G120:J120)</f>
        <v>0</v>
      </c>
      <c r="L120" s="28" t="n">
        <f aca="false">IF(F119&lt;&gt;"",(F120-(F119+K120))/(F119+K120)*100,0)</f>
        <v>0</v>
      </c>
      <c r="M120" s="5" t="n">
        <f aca="false">1+L120/100</f>
        <v>1</v>
      </c>
      <c r="N120" s="29" t="n">
        <f aca="false">ROUNDUP((PRODUCT($M$11:M120)-1),4)</f>
        <v>0.4499</v>
      </c>
      <c r="O120" s="30" t="n">
        <f aca="false">((1+(ROUNDUP(N120*100,2))/100)^(365.25/(A120-$A$11+1))-1)</f>
        <v>2.43333089069608</v>
      </c>
    </row>
    <row r="121" customFormat="false" ht="12.75" hidden="false" customHeight="true" outlineLevel="0" collapsed="false">
      <c r="A121" s="24" t="s">
        <v>131</v>
      </c>
      <c r="B121" s="25" t="n">
        <v>50463.56</v>
      </c>
      <c r="C121" s="25" t="n">
        <v>8975.2</v>
      </c>
      <c r="D121" s="25" t="n">
        <v>65853.15</v>
      </c>
      <c r="E121" s="25" t="n">
        <v>6351.68</v>
      </c>
      <c r="F121" s="25" t="n">
        <f aca="false">SUM(B121:E121)</f>
        <v>131643.59</v>
      </c>
      <c r="G121" s="26" t="n">
        <v>0</v>
      </c>
      <c r="H121" s="26" t="n">
        <v>0</v>
      </c>
      <c r="I121" s="26" t="n">
        <v>0</v>
      </c>
      <c r="J121" s="26" t="n">
        <v>0</v>
      </c>
      <c r="K121" s="27" t="n">
        <f aca="false">SUM(G121:J121)</f>
        <v>0</v>
      </c>
      <c r="L121" s="28" t="n">
        <f aca="false">IF(F120&lt;&gt;"",(F121-(F120+K121))/(F120+K121)*100,0)</f>
        <v>2.36125040297228</v>
      </c>
      <c r="M121" s="5" t="n">
        <f aca="false">1+L121/100</f>
        <v>1.02361250402972</v>
      </c>
      <c r="N121" s="29" t="n">
        <f aca="false">ROUNDUP((PRODUCT($M$11:M121)-1),4)</f>
        <v>0.4841</v>
      </c>
      <c r="O121" s="30" t="n">
        <f aca="false">((1+(ROUNDUP(N121*100,2))/100)^(365.25/(A121-$A$11+1))-1)</f>
        <v>2.66611847769779</v>
      </c>
    </row>
    <row r="122" customFormat="false" ht="12.75" hidden="false" customHeight="true" outlineLevel="0" collapsed="false">
      <c r="A122" s="24" t="s">
        <v>132</v>
      </c>
      <c r="B122" s="25" t="n">
        <v>51725.36</v>
      </c>
      <c r="C122" s="25" t="n">
        <v>9074</v>
      </c>
      <c r="D122" s="25" t="n">
        <v>66093.51</v>
      </c>
      <c r="E122" s="25" t="n">
        <v>6421.6</v>
      </c>
      <c r="F122" s="25" t="n">
        <f aca="false">SUM(B122:E122)</f>
        <v>133314.47</v>
      </c>
      <c r="G122" s="26" t="n">
        <v>0</v>
      </c>
      <c r="H122" s="26" t="n">
        <v>0</v>
      </c>
      <c r="I122" s="26" t="n">
        <v>0</v>
      </c>
      <c r="J122" s="26" t="n">
        <v>0</v>
      </c>
      <c r="K122" s="27" t="n">
        <f aca="false">SUM(G122:J122)</f>
        <v>0</v>
      </c>
      <c r="L122" s="28" t="n">
        <f aca="false">IF(F121&lt;&gt;"",(F122-(F121+K122))/(F121+K122)*100,0)</f>
        <v>1.26924524012146</v>
      </c>
      <c r="M122" s="5" t="n">
        <f aca="false">1+L122/100</f>
        <v>1.01269245240121</v>
      </c>
      <c r="N122" s="29" t="n">
        <f aca="false">ROUNDUP((PRODUCT($M$11:M122)-1),4)</f>
        <v>0.5029</v>
      </c>
      <c r="O122" s="30" t="n">
        <f aca="false">((1+(ROUNDUP(N122*100,2))/100)^(365.25/(A122-$A$11+1))-1)</f>
        <v>2.77569965797006</v>
      </c>
    </row>
    <row r="123" customFormat="false" ht="12.75" hidden="false" customHeight="true" outlineLevel="0" collapsed="false">
      <c r="A123" s="24" t="s">
        <v>133</v>
      </c>
      <c r="B123" s="25" t="n">
        <v>50880.67</v>
      </c>
      <c r="C123" s="25" t="n">
        <v>9304.96</v>
      </c>
      <c r="D123" s="25" t="n">
        <v>65014.18</v>
      </c>
      <c r="E123" s="25" t="n">
        <v>6388.48</v>
      </c>
      <c r="F123" s="25" t="n">
        <f aca="false">SUM(B123:E123)</f>
        <v>131588.29</v>
      </c>
      <c r="G123" s="26" t="n">
        <v>0</v>
      </c>
      <c r="H123" s="26" t="n">
        <v>0</v>
      </c>
      <c r="I123" s="26" t="n">
        <v>0</v>
      </c>
      <c r="J123" s="26" t="n">
        <v>0</v>
      </c>
      <c r="K123" s="27" t="n">
        <f aca="false">SUM(G123:J123)</f>
        <v>0</v>
      </c>
      <c r="L123" s="28" t="n">
        <f aca="false">IF(F122&lt;&gt;"",(F123-(F122+K123))/(F122+K123)*100,0)</f>
        <v>-1.29481818440263</v>
      </c>
      <c r="M123" s="5" t="n">
        <f aca="false">1+L123/100</f>
        <v>0.987051818155974</v>
      </c>
      <c r="N123" s="29" t="n">
        <f aca="false">ROUNDUP((PRODUCT($M$11:M123)-1),4)</f>
        <v>0.4835</v>
      </c>
      <c r="O123" s="30" t="n">
        <f aca="false">((1+(ROUNDUP(N123*100,2))/100)^(365.25/(A123-$A$11+1))-1)</f>
        <v>2.57810352281217</v>
      </c>
    </row>
    <row r="124" customFormat="false" ht="12.75" hidden="false" customHeight="true" outlineLevel="0" collapsed="false">
      <c r="A124" s="24" t="s">
        <v>134</v>
      </c>
      <c r="B124" s="25" t="n">
        <v>50797.94</v>
      </c>
      <c r="C124" s="25" t="n">
        <v>9193.74</v>
      </c>
      <c r="D124" s="25" t="n">
        <v>64908.48</v>
      </c>
      <c r="E124" s="25" t="n">
        <v>6312.12</v>
      </c>
      <c r="F124" s="25" t="n">
        <f aca="false">SUM(B124:E124)</f>
        <v>131212.28</v>
      </c>
      <c r="G124" s="26" t="n">
        <v>0</v>
      </c>
      <c r="H124" s="26" t="n">
        <v>0</v>
      </c>
      <c r="I124" s="26" t="n">
        <v>0</v>
      </c>
      <c r="J124" s="26" t="n">
        <v>0</v>
      </c>
      <c r="K124" s="27" t="n">
        <f aca="false">SUM(G124:J124)</f>
        <v>0</v>
      </c>
      <c r="L124" s="28" t="n">
        <f aca="false">IF(F123&lt;&gt;"",(F124-(F123+K124))/(F123+K124)*100,0)</f>
        <v>-0.285747310797951</v>
      </c>
      <c r="M124" s="5" t="n">
        <f aca="false">1+L124/100</f>
        <v>0.997142526892021</v>
      </c>
      <c r="N124" s="29" t="n">
        <f aca="false">ROUNDUP((PRODUCT($M$11:M124)-1),4)</f>
        <v>0.4792</v>
      </c>
      <c r="O124" s="30" t="n">
        <f aca="false">((1+(ROUNDUP(N124*100,2))/100)^(365.25/(A124-$A$11+1))-1)</f>
        <v>2.50555861277625</v>
      </c>
    </row>
    <row r="125" customFormat="false" ht="12.75" hidden="false" customHeight="true" outlineLevel="0" collapsed="false">
      <c r="A125" s="24" t="s">
        <v>135</v>
      </c>
      <c r="B125" s="25" t="n">
        <v>51046.53</v>
      </c>
      <c r="C125" s="25" t="n">
        <v>9176.32</v>
      </c>
      <c r="D125" s="25" t="n">
        <v>65226.13</v>
      </c>
      <c r="E125" s="25" t="n">
        <v>6300.16</v>
      </c>
      <c r="F125" s="25" t="n">
        <f aca="false">SUM(B125:E125)</f>
        <v>131749.14</v>
      </c>
      <c r="G125" s="26" t="n">
        <v>0</v>
      </c>
      <c r="H125" s="26" t="n">
        <v>0</v>
      </c>
      <c r="I125" s="26" t="n">
        <v>0</v>
      </c>
      <c r="J125" s="26" t="n">
        <v>0</v>
      </c>
      <c r="K125" s="27" t="n">
        <f aca="false">SUM(G125:J125)</f>
        <v>0</v>
      </c>
      <c r="L125" s="28" t="n">
        <f aca="false">IF(F124&lt;&gt;"",(F125-(F124+K125))/(F124+K125)*100,0)</f>
        <v>0.409153777375095</v>
      </c>
      <c r="M125" s="5" t="n">
        <f aca="false">1+L125/100</f>
        <v>1.00409153777375</v>
      </c>
      <c r="N125" s="29" t="n">
        <f aca="false">ROUNDUP((PRODUCT($M$11:M125)-1),4)</f>
        <v>0.4853</v>
      </c>
      <c r="O125" s="30" t="n">
        <f aca="false">((1+(ROUNDUP(N125*100,2))/100)^(365.25/(A125-$A$11+1))-1)</f>
        <v>2.51315069763963</v>
      </c>
    </row>
    <row r="126" customFormat="false" ht="12.75" hidden="false" customHeight="true" outlineLevel="0" collapsed="false">
      <c r="A126" s="24" t="s">
        <v>136</v>
      </c>
      <c r="B126" s="25" t="n">
        <v>51046.53</v>
      </c>
      <c r="C126" s="25" t="n">
        <v>9176.32</v>
      </c>
      <c r="D126" s="25" t="n">
        <v>65226.13</v>
      </c>
      <c r="E126" s="25" t="n">
        <v>6300.16</v>
      </c>
      <c r="F126" s="25" t="n">
        <f aca="false">SUM(B126:E126)</f>
        <v>131749.14</v>
      </c>
      <c r="G126" s="26" t="n">
        <v>0</v>
      </c>
      <c r="H126" s="26" t="n">
        <v>0</v>
      </c>
      <c r="I126" s="26" t="n">
        <v>0</v>
      </c>
      <c r="J126" s="26" t="n">
        <v>0</v>
      </c>
      <c r="K126" s="27" t="n">
        <f aca="false">SUM(G126:J126)</f>
        <v>0</v>
      </c>
      <c r="L126" s="28" t="n">
        <f aca="false">IF(F125&lt;&gt;"",(F126-(F125+K126))/(F125+K126)*100,0)</f>
        <v>0</v>
      </c>
      <c r="M126" s="5" t="n">
        <f aca="false">1+L126/100</f>
        <v>1</v>
      </c>
      <c r="N126" s="29" t="n">
        <f aca="false">ROUNDUP((PRODUCT($M$11:M126)-1),4)</f>
        <v>0.4853</v>
      </c>
      <c r="O126" s="30" t="n">
        <f aca="false">((1+(ROUNDUP(N126*100,2))/100)^(365.25/(A126-$A$11+1))-1)</f>
        <v>2.47530157198353</v>
      </c>
    </row>
    <row r="127" customFormat="false" ht="12.75" hidden="false" customHeight="true" outlineLevel="0" collapsed="false">
      <c r="A127" s="24" t="s">
        <v>137</v>
      </c>
      <c r="B127" s="25" t="n">
        <v>51046.53</v>
      </c>
      <c r="C127" s="25" t="n">
        <v>9176.32</v>
      </c>
      <c r="D127" s="25" t="n">
        <v>65226.13</v>
      </c>
      <c r="E127" s="25" t="n">
        <v>6300.16</v>
      </c>
      <c r="F127" s="25" t="n">
        <f aca="false">SUM(B127:E127)</f>
        <v>131749.14</v>
      </c>
      <c r="G127" s="26" t="n">
        <v>0</v>
      </c>
      <c r="H127" s="26" t="n">
        <v>0</v>
      </c>
      <c r="I127" s="26" t="n">
        <v>0</v>
      </c>
      <c r="J127" s="26" t="n">
        <v>0</v>
      </c>
      <c r="K127" s="27" t="n">
        <f aca="false">SUM(G127:J127)</f>
        <v>0</v>
      </c>
      <c r="L127" s="28" t="n">
        <f aca="false">IF(F126&lt;&gt;"",(F127-(F126+K127))/(F126+K127)*100,0)</f>
        <v>0</v>
      </c>
      <c r="M127" s="5" t="n">
        <f aca="false">1+L127/100</f>
        <v>1</v>
      </c>
      <c r="N127" s="29" t="n">
        <f aca="false">ROUNDUP((PRODUCT($M$11:M127)-1),4)</f>
        <v>0.4853</v>
      </c>
      <c r="O127" s="30" t="n">
        <f aca="false">((1+(ROUNDUP(N127*100,2))/100)^(365.25/(A127-$A$11+1))-1)</f>
        <v>2.43849683800649</v>
      </c>
    </row>
    <row r="128" customFormat="false" ht="13.5" hidden="false" customHeight="true" outlineLevel="0" collapsed="false">
      <c r="A128" s="24" t="s">
        <v>138</v>
      </c>
      <c r="B128" s="25" t="n">
        <v>51943.23</v>
      </c>
      <c r="C128" s="25" t="n">
        <v>9172.3</v>
      </c>
      <c r="D128" s="25" t="n">
        <v>66371.9</v>
      </c>
      <c r="E128" s="25" t="n">
        <v>6297.4</v>
      </c>
      <c r="F128" s="25" t="n">
        <f aca="false">SUM(B128:E128)</f>
        <v>133784.83</v>
      </c>
      <c r="G128" s="26" t="n">
        <v>0</v>
      </c>
      <c r="H128" s="26" t="n">
        <v>0</v>
      </c>
      <c r="I128" s="26" t="n">
        <v>0</v>
      </c>
      <c r="J128" s="26" t="n">
        <v>0</v>
      </c>
      <c r="K128" s="27" t="n">
        <f aca="false">SUM(G128:J128)</f>
        <v>0</v>
      </c>
      <c r="L128" s="28" t="n">
        <f aca="false">IF(F127&lt;&gt;"",(F128-(F127+K128))/(F127+K128)*100,0)</f>
        <v>1.5451258353565</v>
      </c>
      <c r="M128" s="5" t="n">
        <f aca="false">1+L128/100</f>
        <v>1.01545125835357</v>
      </c>
      <c r="N128" s="29" t="n">
        <f aca="false">ROUNDUP((PRODUCT($M$11:M128)-1),4)</f>
        <v>0.5082</v>
      </c>
      <c r="O128" s="30" t="n">
        <f aca="false">((1+(ROUNDUP(N128*100,2))/100)^(365.25/(A128-$A$11+1))-1)</f>
        <v>2.56772114938319</v>
      </c>
    </row>
    <row r="129" customFormat="false" ht="12.75" hidden="false" customHeight="true" outlineLevel="0" collapsed="false">
      <c r="A129" s="24" t="s">
        <v>139</v>
      </c>
      <c r="B129" s="25" t="n">
        <v>52107.99</v>
      </c>
      <c r="C129" s="25" t="n">
        <v>9221.88</v>
      </c>
      <c r="D129" s="25" t="n">
        <v>66582.43</v>
      </c>
      <c r="E129" s="25" t="n">
        <v>6331.44</v>
      </c>
      <c r="F129" s="25" t="n">
        <f aca="false">SUM(B129:E129)</f>
        <v>134243.74</v>
      </c>
      <c r="G129" s="26" t="n">
        <v>0</v>
      </c>
      <c r="H129" s="26" t="n">
        <v>0</v>
      </c>
      <c r="I129" s="26" t="n">
        <v>0</v>
      </c>
      <c r="J129" s="26" t="n">
        <v>0</v>
      </c>
      <c r="K129" s="27" t="n">
        <f aca="false">SUM(G129:J129)</f>
        <v>0</v>
      </c>
      <c r="L129" s="28" t="n">
        <f aca="false">IF(F128&lt;&gt;"",(F129-(F128+K129))/(F128+K129)*100,0)</f>
        <v>0.343020953870483</v>
      </c>
      <c r="M129" s="5" t="n">
        <f aca="false">1+L129/100</f>
        <v>1.0034302095387</v>
      </c>
      <c r="N129" s="29" t="n">
        <f aca="false">ROUNDUP((PRODUCT($M$11:M129)-1),4)</f>
        <v>0.5134</v>
      </c>
      <c r="O129" s="30" t="n">
        <f aca="false">((1+(ROUNDUP(N129*100,2))/100)^(365.25/(A129-$A$11+1))-1)</f>
        <v>2.56727814127081</v>
      </c>
      <c r="Q129" s="30"/>
      <c r="R129" s="30"/>
    </row>
    <row r="130" customFormat="false" ht="13.5" hidden="false" customHeight="true" outlineLevel="0" collapsed="false">
      <c r="A130" s="24" t="s">
        <v>140</v>
      </c>
      <c r="B130" s="25" t="n">
        <v>51588.79</v>
      </c>
      <c r="C130" s="25" t="n">
        <v>9299.6</v>
      </c>
      <c r="D130" s="25" t="n">
        <v>65919</v>
      </c>
      <c r="E130" s="25" t="n">
        <v>6384.8</v>
      </c>
      <c r="F130" s="25" t="n">
        <f aca="false">SUM(B130:E130)</f>
        <v>133192.19</v>
      </c>
      <c r="G130" s="26" t="n">
        <v>0</v>
      </c>
      <c r="H130" s="26" t="n">
        <v>0</v>
      </c>
      <c r="I130" s="26" t="n">
        <v>0</v>
      </c>
      <c r="J130" s="26" t="n">
        <v>0</v>
      </c>
      <c r="K130" s="27" t="n">
        <f aca="false">SUM(G130:J130)</f>
        <v>0</v>
      </c>
      <c r="L130" s="28" t="n">
        <f aca="false">IF(F129&lt;&gt;"",(F130-(F129+K130))/(F129+K130)*100,0)</f>
        <v>-0.783313992890833</v>
      </c>
      <c r="M130" s="5" t="n">
        <f aca="false">1+L130/100</f>
        <v>0.992166860071092</v>
      </c>
      <c r="N130" s="29" t="n">
        <f aca="false">ROUNDUP((PRODUCT($M$11:M130)-1),4)</f>
        <v>0.5015</v>
      </c>
      <c r="O130" s="30" t="n">
        <f aca="false">((1+(ROUNDUP(N130*100,2))/100)^(365.25/(A130-$A$11+1))-1)</f>
        <v>2.44587082510452</v>
      </c>
    </row>
    <row r="131" customFormat="false" ht="13.5" hidden="false" customHeight="true" outlineLevel="0" collapsed="false">
      <c r="A131" s="24" t="s">
        <v>141</v>
      </c>
      <c r="B131" s="25" t="n">
        <v>51192.38</v>
      </c>
      <c r="C131" s="25" t="n">
        <v>9290.22</v>
      </c>
      <c r="D131" s="25" t="n">
        <v>65412.49</v>
      </c>
      <c r="E131" s="25" t="n">
        <v>6378.36</v>
      </c>
      <c r="F131" s="25" t="n">
        <f aca="false">SUM(B131:E131)</f>
        <v>132273.45</v>
      </c>
      <c r="G131" s="26" t="n">
        <v>0</v>
      </c>
      <c r="H131" s="26" t="n">
        <v>0</v>
      </c>
      <c r="I131" s="26" t="n">
        <v>0</v>
      </c>
      <c r="J131" s="26" t="n">
        <v>0</v>
      </c>
      <c r="K131" s="27" t="n">
        <f aca="false">SUM(G131:J131)</f>
        <v>0</v>
      </c>
      <c r="L131" s="28" t="n">
        <f aca="false">IF(F130&lt;&gt;"",(F131-(F130+K131))/(F130+K131)*100,0)</f>
        <v>-0.689785189356838</v>
      </c>
      <c r="M131" s="5" t="n">
        <f aca="false">1+L131/100</f>
        <v>0.993102148106432</v>
      </c>
      <c r="N131" s="29" t="n">
        <f aca="false">ROUNDUP((PRODUCT($M$11:M131)-1),4)</f>
        <v>0.4912</v>
      </c>
      <c r="O131" s="30" t="n">
        <f aca="false">((1+(ROUNDUP(N131*100,2))/100)^(365.25/(A131-$A$11+1))-1)</f>
        <v>2.34067780865041</v>
      </c>
    </row>
    <row r="132" customFormat="false" ht="13.5" hidden="false" customHeight="true" outlineLevel="0" collapsed="false">
      <c r="A132" s="24" t="s">
        <v>142</v>
      </c>
      <c r="B132" s="25" t="n">
        <v>51482.62</v>
      </c>
      <c r="C132" s="25" t="n">
        <v>9363.92</v>
      </c>
      <c r="D132" s="25" t="n">
        <v>65783.35</v>
      </c>
      <c r="E132" s="25" t="n">
        <v>6428.96</v>
      </c>
      <c r="F132" s="25" t="n">
        <f aca="false">SUM(B132:E132)</f>
        <v>133058.85</v>
      </c>
      <c r="G132" s="26" t="n">
        <v>0</v>
      </c>
      <c r="H132" s="26" t="n">
        <v>0</v>
      </c>
      <c r="I132" s="26" t="n">
        <v>0</v>
      </c>
      <c r="J132" s="26" t="n">
        <v>0</v>
      </c>
      <c r="K132" s="27" t="n">
        <f aca="false">SUM(G132:J132)</f>
        <v>0</v>
      </c>
      <c r="L132" s="28" t="n">
        <f aca="false">IF(F131&lt;&gt;"",(F132-(F131+K132))/(F131+K132)*100,0)</f>
        <v>0.593769951566262</v>
      </c>
      <c r="M132" s="5" t="n">
        <f aca="false">1+L132/100</f>
        <v>1.00593769951566</v>
      </c>
      <c r="N132" s="29" t="n">
        <f aca="false">ROUNDUP((PRODUCT($M$11:M132)-1),4)</f>
        <v>0.5</v>
      </c>
      <c r="O132" s="30" t="n">
        <f aca="false">((1+(ROUNDUP(N132*100,2))/100)^(365.25/(A132-$A$11+1))-1)</f>
        <v>2.3665979058143</v>
      </c>
    </row>
    <row r="133" customFormat="false" ht="13.5" hidden="false" customHeight="true" outlineLevel="0" collapsed="false">
      <c r="A133" s="24" t="s">
        <v>143</v>
      </c>
      <c r="B133" s="25" t="n">
        <v>55772.84</v>
      </c>
      <c r="C133" s="25" t="n">
        <v>9363.92</v>
      </c>
      <c r="D133" s="25" t="n">
        <v>74363.78</v>
      </c>
      <c r="E133" s="25" t="n">
        <v>6428.96</v>
      </c>
      <c r="F133" s="25" t="n">
        <f aca="false">SUM(B133:E133)</f>
        <v>145929.5</v>
      </c>
      <c r="G133" s="26" t="n">
        <v>4290.22</v>
      </c>
      <c r="H133" s="26" t="n">
        <v>0</v>
      </c>
      <c r="I133" s="26" t="n">
        <v>8580.44</v>
      </c>
      <c r="J133" s="26" t="n">
        <v>0</v>
      </c>
      <c r="K133" s="27" t="n">
        <f aca="false">SUM(G133:J133)</f>
        <v>12870.66</v>
      </c>
      <c r="L133" s="28" t="n">
        <f aca="false">IF(F132&lt;&gt;"",(F133-(F132+K133))/(F132+K133)*100,0)</f>
        <v>-6.8526235778584E-006</v>
      </c>
      <c r="M133" s="5" t="n">
        <f aca="false">1+L133/100</f>
        <v>0.999999931473764</v>
      </c>
      <c r="N133" s="29" t="n">
        <f aca="false">ROUNDUP((PRODUCT($M$11:M133)-1),4)</f>
        <v>0.5</v>
      </c>
      <c r="O133" s="30" t="n">
        <f aca="false">((1+(ROUNDUP(N133*100,2))/100)^(365.25/(A133-$A$11+1))-1)</f>
        <v>2.33353593581591</v>
      </c>
    </row>
    <row r="134" customFormat="false" ht="13.5" hidden="false" customHeight="true" outlineLevel="0" collapsed="false">
      <c r="A134" s="24" t="s">
        <v>144</v>
      </c>
      <c r="B134" s="25" t="n">
        <v>55772.84</v>
      </c>
      <c r="C134" s="25" t="n">
        <v>10062.72</v>
      </c>
      <c r="D134" s="25" t="n">
        <v>74363.78</v>
      </c>
      <c r="E134" s="25" t="n">
        <v>7127.76</v>
      </c>
      <c r="F134" s="25" t="n">
        <f aca="false">SUM(B134:E134)</f>
        <v>147327.1</v>
      </c>
      <c r="G134" s="26" t="n">
        <v>0</v>
      </c>
      <c r="H134" s="26" t="n">
        <v>698.8</v>
      </c>
      <c r="I134" s="26" t="n">
        <v>0</v>
      </c>
      <c r="J134" s="26" t="n">
        <v>698.8</v>
      </c>
      <c r="K134" s="27" t="n">
        <f aca="false">SUM(G134:J134)</f>
        <v>1397.6</v>
      </c>
      <c r="L134" s="28" t="n">
        <f aca="false">IF(F133&lt;&gt;"",(F134-(F133+K134))/(F133+K134)*100,0)</f>
        <v>0</v>
      </c>
      <c r="M134" s="5" t="n">
        <f aca="false">1+L134/100</f>
        <v>1</v>
      </c>
      <c r="N134" s="29" t="n">
        <f aca="false">ROUNDUP((PRODUCT($M$11:M134)-1),4)</f>
        <v>0.5</v>
      </c>
      <c r="O134" s="30" t="n">
        <f aca="false">((1+(ROUNDUP(N134*100,2))/100)^(365.25/(A134-$A$11+1))-1)</f>
        <v>2.30132411502555</v>
      </c>
    </row>
    <row r="135" customFormat="false" ht="13.5" hidden="false" customHeight="true" outlineLevel="0" collapsed="false">
      <c r="A135" s="24" t="s">
        <v>145</v>
      </c>
      <c r="B135" s="25" t="n">
        <v>56088</v>
      </c>
      <c r="C135" s="25" t="n">
        <v>10064.16</v>
      </c>
      <c r="D135" s="25" t="n">
        <v>74783.99</v>
      </c>
      <c r="E135" s="25" t="n">
        <v>7128.78</v>
      </c>
      <c r="F135" s="25" t="n">
        <f aca="false">SUM(B135:E135)</f>
        <v>148064.93</v>
      </c>
      <c r="G135" s="26" t="n">
        <v>0</v>
      </c>
      <c r="H135" s="26" t="n">
        <v>0</v>
      </c>
      <c r="I135" s="26" t="n">
        <v>0</v>
      </c>
      <c r="J135" s="26" t="n">
        <v>0</v>
      </c>
      <c r="K135" s="27" t="n">
        <f aca="false">SUM(G135:J135)</f>
        <v>0</v>
      </c>
      <c r="L135" s="28" t="n">
        <f aca="false">IF(F134&lt;&gt;"",(F135-(F134+K135))/(F134+K135)*100,0)</f>
        <v>0.500810780908595</v>
      </c>
      <c r="M135" s="5" t="n">
        <f aca="false">1+L135/100</f>
        <v>1.00500810780909</v>
      </c>
      <c r="N135" s="29" t="n">
        <f aca="false">ROUNDUP((PRODUCT($M$11:M135)-1),4)</f>
        <v>0.5076</v>
      </c>
      <c r="O135" s="30" t="n">
        <f aca="false">((1+(ROUNDUP(N135*100,2))/100)^(365.25/(A135-$A$11+1))-1)</f>
        <v>2.31857829429622</v>
      </c>
    </row>
    <row r="136" customFormat="false" ht="13.5" hidden="false" customHeight="true" outlineLevel="0" collapsed="false">
      <c r="A136" s="24" t="s">
        <v>146</v>
      </c>
      <c r="B136" s="25" t="n">
        <v>55729.35</v>
      </c>
      <c r="C136" s="25" t="n">
        <v>9977.76</v>
      </c>
      <c r="D136" s="25" t="n">
        <v>74305.8</v>
      </c>
      <c r="E136" s="25" t="n">
        <v>7067.58</v>
      </c>
      <c r="F136" s="25" t="n">
        <f aca="false">SUM(B136:E136)</f>
        <v>147080.49</v>
      </c>
      <c r="G136" s="26" t="n">
        <v>0</v>
      </c>
      <c r="H136" s="26" t="n">
        <v>0</v>
      </c>
      <c r="I136" s="26" t="n">
        <v>0</v>
      </c>
      <c r="J136" s="26" t="n">
        <v>0</v>
      </c>
      <c r="K136" s="27" t="n">
        <f aca="false">SUM(G136:J136)</f>
        <v>0</v>
      </c>
      <c r="L136" s="28" t="n">
        <f aca="false">IF(F135&lt;&gt;"",(F136-(F135+K136))/(F135+K136)*100,0)</f>
        <v>-0.664870472704105</v>
      </c>
      <c r="M136" s="5" t="n">
        <f aca="false">1+L136/100</f>
        <v>0.993351295272959</v>
      </c>
      <c r="N136" s="29" t="n">
        <f aca="false">ROUNDUP((PRODUCT($M$11:M136)-1),4)</f>
        <v>0.4975</v>
      </c>
      <c r="O136" s="30" t="n">
        <f aca="false">((1+(ROUNDUP(N136*100,2))/100)^(365.25/(A136-$A$11+1))-1)</f>
        <v>2.22370312357681</v>
      </c>
    </row>
    <row r="137" customFormat="false" ht="13.5" hidden="false" customHeight="true" outlineLevel="0" collapsed="false">
      <c r="A137" s="24" t="s">
        <v>147</v>
      </c>
      <c r="B137" s="25" t="n">
        <v>55094.53</v>
      </c>
      <c r="C137" s="25" t="n">
        <v>9862.56</v>
      </c>
      <c r="D137" s="25" t="n">
        <v>73459.37</v>
      </c>
      <c r="E137" s="25" t="n">
        <v>6985.98</v>
      </c>
      <c r="F137" s="25" t="n">
        <f aca="false">SUM(B137:E137)</f>
        <v>145402.44</v>
      </c>
      <c r="G137" s="26" t="n">
        <v>0</v>
      </c>
      <c r="H137" s="26" t="n">
        <v>0</v>
      </c>
      <c r="I137" s="26" t="n">
        <v>0</v>
      </c>
      <c r="J137" s="26" t="n">
        <v>0</v>
      </c>
      <c r="K137" s="27" t="n">
        <f aca="false">SUM(G137:J137)</f>
        <v>0</v>
      </c>
      <c r="L137" s="28" t="n">
        <f aca="false">IF(F136&lt;&gt;"",(F137-(F136+K137))/(F136+K137)*100,0)</f>
        <v>-1.14090590805075</v>
      </c>
      <c r="M137" s="5" t="n">
        <f aca="false">1+L137/100</f>
        <v>0.988590940919493</v>
      </c>
      <c r="N137" s="29" t="n">
        <f aca="false">ROUNDUP((PRODUCT($M$11:M137)-1),4)</f>
        <v>0.4805</v>
      </c>
      <c r="O137" s="30" t="n">
        <f aca="false">((1+(ROUNDUP(N137*100,2))/100)^(365.25/(A137-$A$11+1))-1)</f>
        <v>2.09094949228769</v>
      </c>
    </row>
    <row r="138" customFormat="false" ht="13.5" hidden="false" customHeight="true" outlineLevel="0" collapsed="false">
      <c r="A138" s="24" t="s">
        <v>148</v>
      </c>
      <c r="B138" s="25" t="n">
        <v>56597.47</v>
      </c>
      <c r="C138" s="25" t="n">
        <v>9817.92</v>
      </c>
      <c r="D138" s="25" t="n">
        <v>76175.21</v>
      </c>
      <c r="E138" s="25" t="n">
        <v>6954.36</v>
      </c>
      <c r="F138" s="25" t="n">
        <f aca="false">SUM(B138:E138)</f>
        <v>149544.96</v>
      </c>
      <c r="G138" s="26" t="n">
        <v>0</v>
      </c>
      <c r="H138" s="26" t="n">
        <v>0</v>
      </c>
      <c r="I138" s="26" t="n">
        <v>0</v>
      </c>
      <c r="J138" s="26" t="n">
        <v>0</v>
      </c>
      <c r="K138" s="27" t="n">
        <f aca="false">SUM(G138:J138)</f>
        <v>0</v>
      </c>
      <c r="L138" s="28" t="n">
        <f aca="false">IF(F137&lt;&gt;"",(F138-(F137+K138))/(F137+K138)*100,0)</f>
        <v>2.84900308412983</v>
      </c>
      <c r="M138" s="5" t="n">
        <f aca="false">1+L138/100</f>
        <v>1.0284900308413</v>
      </c>
      <c r="N138" s="29" t="n">
        <f aca="false">ROUNDUP((PRODUCT($M$11:M138)-1),4)</f>
        <v>0.5226</v>
      </c>
      <c r="O138" s="30" t="n">
        <f aca="false">((1+(ROUNDUP(N138*100,2))/100)^(365.25/(A138-$A$11+1))-1)</f>
        <v>2.31903250611769</v>
      </c>
    </row>
    <row r="139" customFormat="false" ht="13.5" hidden="false" customHeight="true" outlineLevel="0" collapsed="false">
      <c r="A139" s="24" t="s">
        <v>149</v>
      </c>
      <c r="B139" s="25" t="n">
        <v>56144.55</v>
      </c>
      <c r="C139" s="25" t="n">
        <v>10270.57</v>
      </c>
      <c r="D139" s="25" t="n">
        <v>75565.62</v>
      </c>
      <c r="E139" s="25" t="n">
        <v>7375.51</v>
      </c>
      <c r="F139" s="25" t="n">
        <f aca="false">SUM(B139:E139)</f>
        <v>149356.25</v>
      </c>
      <c r="G139" s="26" t="n">
        <v>0</v>
      </c>
      <c r="H139" s="26" t="n">
        <v>0</v>
      </c>
      <c r="I139" s="26" t="n">
        <v>0</v>
      </c>
      <c r="J139" s="26" t="n">
        <v>0</v>
      </c>
      <c r="K139" s="27" t="n">
        <f aca="false">SUM(G139:J139)</f>
        <v>0</v>
      </c>
      <c r="L139" s="28" t="n">
        <f aca="false">IF(F138&lt;&gt;"",(F139-(F138+K139))/(F138+K139)*100,0)</f>
        <v>-0.126189475058217</v>
      </c>
      <c r="M139" s="5" t="n">
        <f aca="false">1+L139/100</f>
        <v>0.998738105249418</v>
      </c>
      <c r="N139" s="29" t="n">
        <f aca="false">ROUNDUP((PRODUCT($M$11:M139)-1),4)</f>
        <v>0.5207</v>
      </c>
      <c r="O139" s="30" t="n">
        <f aca="false">((1+(ROUNDUP(N139*100,2))/100)^(365.25/(A139-$A$11+1))-1)</f>
        <v>2.27670428645563</v>
      </c>
    </row>
    <row r="140" customFormat="false" ht="13.5" hidden="false" customHeight="true" outlineLevel="0" collapsed="false">
      <c r="A140" s="24" t="s">
        <v>150</v>
      </c>
      <c r="B140" s="25" t="n">
        <v>56144.55</v>
      </c>
      <c r="C140" s="25" t="n">
        <v>10270.57</v>
      </c>
      <c r="D140" s="25" t="n">
        <v>75565.62</v>
      </c>
      <c r="E140" s="25" t="n">
        <v>7375.51</v>
      </c>
      <c r="F140" s="25" t="n">
        <f aca="false">SUM(B140:E140)</f>
        <v>149356.25</v>
      </c>
      <c r="G140" s="26" t="n">
        <v>0</v>
      </c>
      <c r="H140" s="26" t="n">
        <v>0</v>
      </c>
      <c r="I140" s="26" t="n">
        <v>0</v>
      </c>
      <c r="J140" s="26" t="n">
        <v>0</v>
      </c>
      <c r="K140" s="27" t="n">
        <f aca="false">SUM(G140:J140)</f>
        <v>0</v>
      </c>
      <c r="L140" s="28" t="n">
        <f aca="false">IF(F139&lt;&gt;"",(F140-(F139+K140))/(F139+K140)*100,0)</f>
        <v>0</v>
      </c>
      <c r="M140" s="5" t="n">
        <f aca="false">1+L140/100</f>
        <v>1</v>
      </c>
      <c r="N140" s="29" t="n">
        <f aca="false">ROUNDUP((PRODUCT($M$11:M140)-1),4)</f>
        <v>0.5207</v>
      </c>
      <c r="O140" s="30" t="n">
        <f aca="false">((1+(ROUNDUP(N140*100,2))/100)^(365.25/(A140-$A$11+1))-1)</f>
        <v>2.24692567497406</v>
      </c>
    </row>
    <row r="141" customFormat="false" ht="13.5" hidden="false" customHeight="true" outlineLevel="0" collapsed="false">
      <c r="A141" s="24" t="s">
        <v>151</v>
      </c>
      <c r="B141" s="25" t="n">
        <v>56144.55</v>
      </c>
      <c r="C141" s="25" t="n">
        <v>10270.57</v>
      </c>
      <c r="D141" s="25" t="n">
        <v>75565.62</v>
      </c>
      <c r="E141" s="25" t="n">
        <v>7375.51</v>
      </c>
      <c r="F141" s="25" t="n">
        <f aca="false">SUM(B141:E141)</f>
        <v>149356.25</v>
      </c>
      <c r="G141" s="26" t="n">
        <v>0</v>
      </c>
      <c r="H141" s="26" t="n">
        <v>0</v>
      </c>
      <c r="I141" s="26" t="n">
        <v>0</v>
      </c>
      <c r="J141" s="26" t="n">
        <v>0</v>
      </c>
      <c r="K141" s="27" t="n">
        <f aca="false">SUM(G141:J141)</f>
        <v>0</v>
      </c>
      <c r="L141" s="28" t="n">
        <f aca="false">IF(F140&lt;&gt;"",(F141-(F140+K141))/(F140+K141)*100,0)</f>
        <v>0</v>
      </c>
      <c r="M141" s="5" t="n">
        <f aca="false">1+L141/100</f>
        <v>1</v>
      </c>
      <c r="N141" s="29" t="n">
        <f aca="false">ROUNDUP((PRODUCT($M$11:M141)-1),4)</f>
        <v>0.5207</v>
      </c>
      <c r="O141" s="30" t="n">
        <f aca="false">((1+(ROUNDUP(N141*100,2))/100)^(365.25/(A141-$A$11+1))-1)</f>
        <v>2.21786617233002</v>
      </c>
    </row>
    <row r="142" customFormat="false" ht="13.5" hidden="false" customHeight="true" outlineLevel="0" collapsed="false">
      <c r="A142" s="24" t="s">
        <v>152</v>
      </c>
      <c r="B142" s="25" t="n">
        <v>54846.85</v>
      </c>
      <c r="C142" s="25" t="n">
        <v>10218.42</v>
      </c>
      <c r="D142" s="25" t="n">
        <v>73819.03</v>
      </c>
      <c r="E142" s="25" t="n">
        <v>7338.06</v>
      </c>
      <c r="F142" s="25" t="n">
        <f aca="false">SUM(B142:E142)</f>
        <v>146222.36</v>
      </c>
      <c r="G142" s="26" t="n">
        <v>0</v>
      </c>
      <c r="H142" s="26" t="n">
        <v>0</v>
      </c>
      <c r="I142" s="26" t="n">
        <v>0</v>
      </c>
      <c r="J142" s="26" t="n">
        <v>0</v>
      </c>
      <c r="K142" s="27" t="n">
        <f aca="false">SUM(G142:J142)</f>
        <v>0</v>
      </c>
      <c r="L142" s="28" t="n">
        <f aca="false">IF(F141&lt;&gt;"",(F142-(F141+K142))/(F141+K142)*100,0)</f>
        <v>-2.09826505419091</v>
      </c>
      <c r="M142" s="5" t="n">
        <f aca="false">1+L142/100</f>
        <v>0.979017349458091</v>
      </c>
      <c r="N142" s="29" t="n">
        <f aca="false">ROUNDUP((PRODUCT($M$11:M142)-1),4)</f>
        <v>0.4888</v>
      </c>
      <c r="O142" s="30" t="n">
        <f aca="false">((1+(ROUNDUP(N142*100,2))/100)^(365.25/(A142-$A$11+1))-1)</f>
        <v>2.00777998240137</v>
      </c>
    </row>
    <row r="143" customFormat="false" ht="13.5" hidden="false" customHeight="true" outlineLevel="0" collapsed="false">
      <c r="A143" s="24" t="s">
        <v>153</v>
      </c>
      <c r="B143" s="25" t="n">
        <v>56476.69</v>
      </c>
      <c r="C143" s="25" t="n">
        <v>10126.04</v>
      </c>
      <c r="D143" s="25" t="n">
        <v>77355.95</v>
      </c>
      <c r="E143" s="25" t="n">
        <v>7271.72</v>
      </c>
      <c r="F143" s="25" t="n">
        <f aca="false">SUM(B143:E143)</f>
        <v>151230.4</v>
      </c>
      <c r="G143" s="26" t="n">
        <v>0</v>
      </c>
      <c r="H143" s="26" t="n">
        <v>0</v>
      </c>
      <c r="I143" s="26" t="n">
        <v>0</v>
      </c>
      <c r="J143" s="26" t="n">
        <v>0</v>
      </c>
      <c r="K143" s="27" t="n">
        <f aca="false">SUM(G143:J143)</f>
        <v>0</v>
      </c>
      <c r="L143" s="28" t="n">
        <f aca="false">IF(F142&lt;&gt;"",(F143-(F142+K143))/(F142+K143)*100,0)</f>
        <v>3.42494814062638</v>
      </c>
      <c r="M143" s="5" t="n">
        <f aca="false">1+L143/100</f>
        <v>1.03424948140626</v>
      </c>
      <c r="N143" s="29" t="n">
        <f aca="false">ROUNDUP((PRODUCT($M$11:M143)-1),4)</f>
        <v>0.5398</v>
      </c>
      <c r="O143" s="30" t="n">
        <f aca="false">((1+(ROUNDUP(N143*100,2))/100)^(365.25/(A143-$A$11+1))-1)</f>
        <v>2.2720664434698</v>
      </c>
    </row>
    <row r="144" customFormat="false" ht="13.5" hidden="false" customHeight="true" outlineLevel="0" collapsed="false">
      <c r="A144" s="24" t="s">
        <v>154</v>
      </c>
      <c r="B144" s="25" t="n">
        <v>57269.73</v>
      </c>
      <c r="C144" s="25" t="n">
        <v>10110</v>
      </c>
      <c r="D144" s="25" t="n">
        <v>78442.18</v>
      </c>
      <c r="E144" s="25" t="n">
        <v>7279.2</v>
      </c>
      <c r="F144" s="25" t="n">
        <f aca="false">SUM(B144:E144)</f>
        <v>153101.11</v>
      </c>
      <c r="G144" s="26" t="n">
        <v>0</v>
      </c>
      <c r="H144" s="26" t="n">
        <v>0</v>
      </c>
      <c r="I144" s="26" t="n">
        <v>0</v>
      </c>
      <c r="J144" s="26" t="n">
        <v>0</v>
      </c>
      <c r="K144" s="27" t="n">
        <f aca="false">SUM(G144:J144)</f>
        <v>0</v>
      </c>
      <c r="L144" s="28" t="n">
        <f aca="false">IF(F143&lt;&gt;"",(F144-(F143+K144))/(F143+K144)*100,0)</f>
        <v>1.23699335583321</v>
      </c>
      <c r="M144" s="5" t="n">
        <f aca="false">1+L144/100</f>
        <v>1.01236993355833</v>
      </c>
      <c r="N144" s="29" t="n">
        <f aca="false">ROUNDUP((PRODUCT($M$11:M144)-1),4)</f>
        <v>0.5588</v>
      </c>
      <c r="O144" s="30" t="n">
        <f aca="false">((1+(ROUNDUP(N144*100,2))/100)^(365.25/(A144-$A$11+1))-1)</f>
        <v>2.35349532765122</v>
      </c>
    </row>
    <row r="145" customFormat="false" ht="13.5" hidden="false" customHeight="true" outlineLevel="0" collapsed="false">
      <c r="A145" s="24" t="s">
        <v>155</v>
      </c>
      <c r="B145" s="25" t="n">
        <v>56532.89</v>
      </c>
      <c r="C145" s="25" t="n">
        <v>10152</v>
      </c>
      <c r="D145" s="25" t="n">
        <v>77432.93</v>
      </c>
      <c r="E145" s="25" t="n">
        <v>7309.44</v>
      </c>
      <c r="F145" s="25" t="n">
        <f aca="false">SUM(B145:E145)</f>
        <v>151427.26</v>
      </c>
      <c r="G145" s="26" t="n">
        <v>0</v>
      </c>
      <c r="H145" s="26" t="n">
        <v>0</v>
      </c>
      <c r="I145" s="26" t="n">
        <v>0</v>
      </c>
      <c r="J145" s="26" t="n">
        <v>0</v>
      </c>
      <c r="K145" s="27" t="n">
        <f aca="false">SUM(G145:J145)</f>
        <v>0</v>
      </c>
      <c r="L145" s="28" t="n">
        <f aca="false">IF(F144&lt;&gt;"",(F145-(F144+K145))/(F144+K145)*100,0)</f>
        <v>-1.09329710281004</v>
      </c>
      <c r="M145" s="5" t="n">
        <f aca="false">1+L145/100</f>
        <v>0.9890670289719</v>
      </c>
      <c r="N145" s="29" t="n">
        <f aca="false">ROUNDUP((PRODUCT($M$11:M145)-1),4)</f>
        <v>0.5418</v>
      </c>
      <c r="O145" s="30" t="n">
        <f aca="false">((1+(ROUNDUP(N145*100,2))/100)^(365.25/(A145-$A$11+1))-1)</f>
        <v>2.22641562212482</v>
      </c>
    </row>
    <row r="146" customFormat="false" ht="13.5" hidden="false" customHeight="true" outlineLevel="0" collapsed="false">
      <c r="A146" s="24" t="s">
        <v>156</v>
      </c>
      <c r="B146" s="25" t="n">
        <v>56532.89</v>
      </c>
      <c r="C146" s="25" t="n">
        <v>10152</v>
      </c>
      <c r="D146" s="25" t="n">
        <v>77432.93</v>
      </c>
      <c r="E146" s="25" t="n">
        <v>7309.44</v>
      </c>
      <c r="F146" s="25" t="n">
        <f aca="false">SUM(B146:E146)</f>
        <v>151427.26</v>
      </c>
      <c r="G146" s="26" t="n">
        <v>0</v>
      </c>
      <c r="H146" s="26" t="n">
        <v>0</v>
      </c>
      <c r="I146" s="26" t="n">
        <v>0</v>
      </c>
      <c r="J146" s="26" t="n">
        <v>0</v>
      </c>
      <c r="K146" s="27" t="n">
        <f aca="false">SUM(G146:J146)</f>
        <v>0</v>
      </c>
      <c r="L146" s="28" t="n">
        <f aca="false">IF(F145&lt;&gt;"",(F146-(F145+K146))/(F145+K146)*100,0)</f>
        <v>0</v>
      </c>
      <c r="M146" s="5" t="n">
        <f aca="false">1+L146/100</f>
        <v>1</v>
      </c>
      <c r="N146" s="29" t="n">
        <f aca="false">ROUNDUP((PRODUCT($M$11:M146)-1),4)</f>
        <v>0.5418</v>
      </c>
      <c r="O146" s="30" t="n">
        <f aca="false">((1+(ROUNDUP(N146*100,2))/100)^(365.25/(A146-$A$11+1))-1)</f>
        <v>2.19874574583165</v>
      </c>
    </row>
    <row r="147" customFormat="false" ht="13.5" hidden="false" customHeight="true" outlineLevel="0" collapsed="false">
      <c r="A147" s="24" t="s">
        <v>157</v>
      </c>
      <c r="B147" s="25" t="n">
        <v>56532.89</v>
      </c>
      <c r="C147" s="25" t="n">
        <v>10152</v>
      </c>
      <c r="D147" s="25" t="n">
        <v>77432.93</v>
      </c>
      <c r="E147" s="25" t="n">
        <v>7309.44</v>
      </c>
      <c r="F147" s="25" t="n">
        <f aca="false">SUM(B147:E147)</f>
        <v>151427.26</v>
      </c>
      <c r="G147" s="26" t="n">
        <v>0</v>
      </c>
      <c r="H147" s="26" t="n">
        <v>0</v>
      </c>
      <c r="I147" s="26" t="n">
        <v>0</v>
      </c>
      <c r="J147" s="26" t="n">
        <v>0</v>
      </c>
      <c r="K147" s="27" t="n">
        <f aca="false">SUM(G147:J147)</f>
        <v>0</v>
      </c>
      <c r="L147" s="28" t="n">
        <f aca="false">IF(F146&lt;&gt;"",(F147-(F146+K147))/(F146+K147)*100,0)</f>
        <v>0</v>
      </c>
      <c r="M147" s="5" t="n">
        <f aca="false">1+L147/100</f>
        <v>1</v>
      </c>
      <c r="N147" s="29" t="n">
        <f aca="false">ROUNDUP((PRODUCT($M$11:M147)-1),4)</f>
        <v>0.5418</v>
      </c>
      <c r="O147" s="30" t="n">
        <f aca="false">((1+(ROUNDUP(N147*100,2))/100)^(365.25/(A147-$A$11+1))-1)</f>
        <v>2.17171194605057</v>
      </c>
    </row>
    <row r="148" customFormat="false" ht="13.5" hidden="false" customHeight="true" outlineLevel="0" collapsed="false">
      <c r="A148" s="24" t="s">
        <v>158</v>
      </c>
      <c r="B148" s="25" t="n">
        <v>57218.14</v>
      </c>
      <c r="C148" s="25" t="n">
        <v>10152</v>
      </c>
      <c r="D148" s="25" t="n">
        <v>78803.42</v>
      </c>
      <c r="E148" s="25" t="n">
        <v>7309.44</v>
      </c>
      <c r="F148" s="25" t="n">
        <f aca="false">SUM(B148:E148)</f>
        <v>153483</v>
      </c>
      <c r="G148" s="26" t="n">
        <v>0</v>
      </c>
      <c r="H148" s="26" t="n">
        <v>0</v>
      </c>
      <c r="I148" s="26" t="n">
        <v>0</v>
      </c>
      <c r="J148" s="26" t="n">
        <v>0</v>
      </c>
      <c r="K148" s="27" t="n">
        <f aca="false">SUM(G148:J148)</f>
        <v>0</v>
      </c>
      <c r="L148" s="28" t="n">
        <f aca="false">IF(F147&lt;&gt;"",(F148-(F147+K148))/(F147+K148)*100,0)</f>
        <v>1.35757590806307</v>
      </c>
      <c r="M148" s="5" t="n">
        <f aca="false">1+L148/100</f>
        <v>1.01357575908063</v>
      </c>
      <c r="N148" s="29" t="n">
        <f aca="false">ROUNDUP((PRODUCT($M$11:M148)-1),4)</f>
        <v>0.5627</v>
      </c>
      <c r="O148" s="30" t="n">
        <f aca="false">((1+(ROUNDUP(N148*100,2))/100)^(365.25/(A148-$A$11+1))-1)</f>
        <v>2.25940381188262</v>
      </c>
    </row>
    <row r="149" customFormat="false" ht="13.5" hidden="false" customHeight="true" outlineLevel="0" collapsed="false">
      <c r="A149" s="24" t="s">
        <v>159</v>
      </c>
      <c r="B149" s="25" t="n">
        <v>57727.85</v>
      </c>
      <c r="C149" s="25" t="n">
        <v>10219.68</v>
      </c>
      <c r="D149" s="25" t="n">
        <v>79505.42</v>
      </c>
      <c r="E149" s="25" t="n">
        <v>7377.12</v>
      </c>
      <c r="F149" s="25" t="n">
        <f aca="false">SUM(B149:E149)</f>
        <v>154830.07</v>
      </c>
      <c r="G149" s="26" t="n">
        <v>0</v>
      </c>
      <c r="H149" s="26" t="n">
        <v>0</v>
      </c>
      <c r="I149" s="26" t="n">
        <v>0</v>
      </c>
      <c r="J149" s="26" t="n">
        <v>0</v>
      </c>
      <c r="K149" s="27" t="n">
        <f aca="false">SUM(G149:J149)</f>
        <v>0</v>
      </c>
      <c r="L149" s="28" t="n">
        <f aca="false">IF(F148&lt;&gt;"",(F149-(F148+K149))/(F148+K149)*100,0)</f>
        <v>0.877667233504692</v>
      </c>
      <c r="M149" s="5" t="n">
        <f aca="false">1+L149/100</f>
        <v>1.00877667233505</v>
      </c>
      <c r="N149" s="29" t="n">
        <f aca="false">ROUNDUP((PRODUCT($M$11:M149)-1),4)</f>
        <v>0.5764</v>
      </c>
      <c r="O149" s="30" t="n">
        <f aca="false">((1+(ROUNDUP(N149*100,2))/100)^(365.25/(A149-$A$11+1))-1)</f>
        <v>2.30679781118739</v>
      </c>
    </row>
    <row r="150" customFormat="false" ht="13.5" hidden="false" customHeight="true" outlineLevel="0" collapsed="false">
      <c r="A150" s="24" t="s">
        <v>160</v>
      </c>
      <c r="B150" s="25" t="n">
        <v>59753.81</v>
      </c>
      <c r="C150" s="25" t="n">
        <v>10278.57</v>
      </c>
      <c r="D150" s="25" t="n">
        <v>82295.66</v>
      </c>
      <c r="E150" s="25" t="n">
        <v>7419.63</v>
      </c>
      <c r="F150" s="25" t="n">
        <f aca="false">SUM(B150:E150)</f>
        <v>159747.67</v>
      </c>
      <c r="G150" s="26" t="n">
        <v>0</v>
      </c>
      <c r="H150" s="26" t="n">
        <v>0</v>
      </c>
      <c r="I150" s="26" t="n">
        <v>0</v>
      </c>
      <c r="J150" s="26" t="n">
        <v>0</v>
      </c>
      <c r="K150" s="27" t="n">
        <f aca="false">SUM(G150:J150)</f>
        <v>0</v>
      </c>
      <c r="L150" s="28" t="n">
        <f aca="false">IF(F149&lt;&gt;"",(F150-(F149+K150))/(F149+K150)*100,0)</f>
        <v>3.17612722128202</v>
      </c>
      <c r="M150" s="5" t="n">
        <f aca="false">1+L150/100</f>
        <v>1.03176127221282</v>
      </c>
      <c r="N150" s="29" t="n">
        <f aca="false">ROUNDUP((PRODUCT($M$11:M150)-1),4)</f>
        <v>0.6265</v>
      </c>
      <c r="O150" s="30" t="n">
        <f aca="false">((1+(ROUNDUP(N150*100,2))/100)^(365.25/(A150-$A$11+1))-1)</f>
        <v>2.55751526956436</v>
      </c>
    </row>
    <row r="151" customFormat="false" ht="13.5" hidden="false" customHeight="true" outlineLevel="0" collapsed="false">
      <c r="A151" s="24" t="s">
        <v>161</v>
      </c>
      <c r="B151" s="25" t="n">
        <v>60034.47</v>
      </c>
      <c r="C151" s="25" t="n">
        <v>10162.3</v>
      </c>
      <c r="D151" s="25" t="n">
        <v>82682.2</v>
      </c>
      <c r="E151" s="25" t="n">
        <v>7335.7</v>
      </c>
      <c r="F151" s="25" t="n">
        <f aca="false">SUM(B151:E151)</f>
        <v>160214.67</v>
      </c>
      <c r="G151" s="26" t="n">
        <v>0</v>
      </c>
      <c r="H151" s="26" t="n">
        <v>0</v>
      </c>
      <c r="I151" s="26" t="n">
        <v>0</v>
      </c>
      <c r="J151" s="26" t="n">
        <v>0</v>
      </c>
      <c r="K151" s="27" t="n">
        <f aca="false">SUM(G151:J151)</f>
        <v>0</v>
      </c>
      <c r="L151" s="28" t="n">
        <f aca="false">IF(F150&lt;&gt;"",(F151-(F150+K151))/(F150+K151)*100,0)</f>
        <v>0.292336032193753</v>
      </c>
      <c r="M151" s="5" t="n">
        <f aca="false">1+L151/100</f>
        <v>1.00292336032194</v>
      </c>
      <c r="N151" s="29" t="n">
        <f aca="false">ROUNDUP((PRODUCT($M$11:M151)-1),4)</f>
        <v>0.6313</v>
      </c>
      <c r="O151" s="30" t="n">
        <f aca="false">((1+(ROUNDUP(N151*100,2))/100)^(365.25/(A151-$A$11+1))-1)</f>
        <v>2.55265533259641</v>
      </c>
    </row>
    <row r="152" customFormat="false" ht="13.5" hidden="false" customHeight="true" outlineLevel="0" collapsed="false">
      <c r="A152" s="24" t="s">
        <v>162</v>
      </c>
      <c r="B152" s="25" t="n">
        <v>60388.14</v>
      </c>
      <c r="C152" s="25" t="n">
        <v>10110.96</v>
      </c>
      <c r="D152" s="25" t="n">
        <v>83169.3</v>
      </c>
      <c r="E152" s="25" t="n">
        <v>7298.64</v>
      </c>
      <c r="F152" s="25" t="n">
        <f aca="false">SUM(B152:E152)</f>
        <v>160967.04</v>
      </c>
      <c r="G152" s="26" t="n">
        <v>0</v>
      </c>
      <c r="H152" s="26" t="n">
        <v>0</v>
      </c>
      <c r="I152" s="26" t="n">
        <v>0</v>
      </c>
      <c r="J152" s="26" t="n">
        <v>0</v>
      </c>
      <c r="K152" s="27" t="n">
        <f aca="false">SUM(G152:J152)</f>
        <v>0</v>
      </c>
      <c r="L152" s="28" t="n">
        <f aca="false">IF(F151&lt;&gt;"",(F152-(F151+K152))/(F151+K152)*100,0)</f>
        <v>0.46960119195079</v>
      </c>
      <c r="M152" s="5" t="n">
        <f aca="false">1+L152/100</f>
        <v>1.00469601191951</v>
      </c>
      <c r="N152" s="29" t="n">
        <f aca="false">ROUNDUP((PRODUCT($M$11:M152)-1),4)</f>
        <v>0.6389</v>
      </c>
      <c r="O152" s="30" t="n">
        <f aca="false">((1+(ROUNDUP(N152*100,2))/100)^(365.25/(A152-$A$11+1))-1)</f>
        <v>2.56342973068051</v>
      </c>
    </row>
    <row r="153" customFormat="false" ht="13.5" hidden="false" customHeight="true" outlineLevel="0" collapsed="false">
      <c r="A153" s="24" t="s">
        <v>163</v>
      </c>
      <c r="B153" s="25" t="n">
        <v>60682.25</v>
      </c>
      <c r="C153" s="25" t="n">
        <v>9955.43</v>
      </c>
      <c r="D153" s="25" t="n">
        <v>84241.25</v>
      </c>
      <c r="E153" s="25" t="n">
        <v>7186.37</v>
      </c>
      <c r="F153" s="25" t="n">
        <f aca="false">SUM(B153:E153)</f>
        <v>162065.3</v>
      </c>
      <c r="G153" s="26" t="n">
        <v>0</v>
      </c>
      <c r="H153" s="26" t="n">
        <v>0</v>
      </c>
      <c r="I153" s="26" t="n">
        <v>0</v>
      </c>
      <c r="J153" s="26" t="n">
        <v>0</v>
      </c>
      <c r="K153" s="27" t="n">
        <f aca="false">SUM(G153:J153)</f>
        <v>0</v>
      </c>
      <c r="L153" s="28" t="n">
        <f aca="false">IF(F152&lt;&gt;"",(F153-(F152+K153))/(F152+K153)*100,0)</f>
        <v>0.682288746814242</v>
      </c>
      <c r="M153" s="5" t="n">
        <f aca="false">1+L153/100</f>
        <v>1.00682288746814</v>
      </c>
      <c r="N153" s="29" t="n">
        <f aca="false">ROUNDUP((PRODUCT($M$11:M153)-1),4)</f>
        <v>0.6501</v>
      </c>
      <c r="O153" s="30" t="n">
        <f aca="false">((1+(ROUNDUP(N153*100,2))/100)^(365.25/(A153-$A$11+1))-1)</f>
        <v>2.59388192439286</v>
      </c>
    </row>
    <row r="154" customFormat="false" ht="13.5" hidden="false" customHeight="true" outlineLevel="0" collapsed="false">
      <c r="A154" s="24" t="s">
        <v>164</v>
      </c>
      <c r="B154" s="25" t="n">
        <v>60682.25</v>
      </c>
      <c r="C154" s="25" t="n">
        <v>10219.15</v>
      </c>
      <c r="D154" s="25" t="n">
        <v>84241.25</v>
      </c>
      <c r="E154" s="25" t="n">
        <v>7450.09</v>
      </c>
      <c r="F154" s="25" t="n">
        <f aca="false">SUM(B154:E154)</f>
        <v>162592.74</v>
      </c>
      <c r="G154" s="26" t="n">
        <v>0</v>
      </c>
      <c r="H154" s="26" t="n">
        <v>0</v>
      </c>
      <c r="I154" s="26" t="n">
        <v>0</v>
      </c>
      <c r="J154" s="26" t="n">
        <v>0</v>
      </c>
      <c r="K154" s="27" t="n">
        <f aca="false">SUM(G154:J154)</f>
        <v>0</v>
      </c>
      <c r="L154" s="28" t="n">
        <f aca="false">IF(F153&lt;&gt;"",(F154-(F153+K154))/(F153+K154)*100,0)</f>
        <v>0.325449062816039</v>
      </c>
      <c r="M154" s="5" t="n">
        <f aca="false">1+L154/100</f>
        <v>1.00325449062816</v>
      </c>
      <c r="N154" s="29" t="n">
        <f aca="false">ROUNDUP((PRODUCT($M$11:M154)-1),4)</f>
        <v>0.6555</v>
      </c>
      <c r="O154" s="30" t="n">
        <f aca="false">((1+(ROUNDUP(N154*100,2))/100)^(365.25/(A154-$A$11+1))-1)</f>
        <v>2.59173888052128</v>
      </c>
    </row>
    <row r="155" customFormat="false" ht="13.5" hidden="false" customHeight="true" outlineLevel="0" collapsed="false">
      <c r="A155" s="24" t="s">
        <v>165</v>
      </c>
      <c r="B155" s="25" t="n">
        <v>60682.25</v>
      </c>
      <c r="C155" s="25" t="n">
        <v>10219.15</v>
      </c>
      <c r="D155" s="25" t="n">
        <v>84241.25</v>
      </c>
      <c r="E155" s="25" t="n">
        <v>7450.09</v>
      </c>
      <c r="F155" s="25" t="n">
        <f aca="false">SUM(B155:E155)</f>
        <v>162592.74</v>
      </c>
      <c r="G155" s="26" t="n">
        <v>0</v>
      </c>
      <c r="H155" s="26" t="n">
        <v>0</v>
      </c>
      <c r="I155" s="26" t="n">
        <v>0</v>
      </c>
      <c r="J155" s="26" t="n">
        <v>0</v>
      </c>
      <c r="K155" s="27" t="n">
        <f aca="false">SUM(G155:J155)</f>
        <v>0</v>
      </c>
      <c r="L155" s="28" t="n">
        <f aca="false">IF(F154&lt;&gt;"",(F155-(F154+K155))/(F154+K155)*100,0)</f>
        <v>0</v>
      </c>
      <c r="M155" s="5" t="n">
        <f aca="false">1+L155/100</f>
        <v>1</v>
      </c>
      <c r="N155" s="29" t="n">
        <f aca="false">ROUNDUP((PRODUCT($M$11:M155)-1),4)</f>
        <v>0.6555</v>
      </c>
      <c r="O155" s="30" t="n">
        <f aca="false">((1+(ROUNDUP(N155*100,2))/100)^(365.25/(A155-$A$11+1))-1)</f>
        <v>2.56020550965961</v>
      </c>
    </row>
    <row r="156" customFormat="false" ht="13.5" hidden="false" customHeight="true" outlineLevel="0" collapsed="false">
      <c r="A156" s="24" t="s">
        <v>166</v>
      </c>
      <c r="B156" s="25" t="n">
        <v>61387.04</v>
      </c>
      <c r="C156" s="25" t="n">
        <v>9833.2</v>
      </c>
      <c r="D156" s="25" t="n">
        <v>85219.65</v>
      </c>
      <c r="E156" s="25" t="n">
        <v>7168.72</v>
      </c>
      <c r="F156" s="25" t="n">
        <f aca="false">SUM(B156:E156)</f>
        <v>163608.61</v>
      </c>
      <c r="G156" s="26" t="n">
        <v>0</v>
      </c>
      <c r="H156" s="26" t="n">
        <v>0</v>
      </c>
      <c r="I156" s="26" t="n">
        <v>0</v>
      </c>
      <c r="J156" s="26" t="n">
        <v>0</v>
      </c>
      <c r="K156" s="27" t="n">
        <f aca="false">SUM(G156:J156)</f>
        <v>0</v>
      </c>
      <c r="L156" s="28" t="n">
        <f aca="false">IF(F155&lt;&gt;"",(F156-(F155+K156))/(F155+K156)*100,0)</f>
        <v>0.624794194377926</v>
      </c>
      <c r="M156" s="5" t="n">
        <f aca="false">1+L156/100</f>
        <v>1.00624794194378</v>
      </c>
      <c r="N156" s="29" t="n">
        <f aca="false">ROUNDUP((PRODUCT($M$11:M156)-1),4)</f>
        <v>0.6658</v>
      </c>
      <c r="O156" s="30" t="n">
        <f aca="false">((1+(ROUNDUP(N156*100,2))/100)^(365.25/(A156-$A$11+1))-1)</f>
        <v>2.58456644919863</v>
      </c>
    </row>
    <row r="157" customFormat="false" ht="13.5" hidden="false" customHeight="true" outlineLevel="0" collapsed="false">
      <c r="A157" s="24" t="s">
        <v>167</v>
      </c>
      <c r="B157" s="25" t="n">
        <v>59621.23</v>
      </c>
      <c r="C157" s="25" t="n">
        <v>9901.4</v>
      </c>
      <c r="D157" s="25" t="n">
        <v>82768.3</v>
      </c>
      <c r="E157" s="25" t="n">
        <v>7218.44</v>
      </c>
      <c r="F157" s="25" t="n">
        <f aca="false">SUM(B157:E157)</f>
        <v>159509.37</v>
      </c>
      <c r="G157" s="26" t="n">
        <v>0</v>
      </c>
      <c r="H157" s="26" t="n">
        <v>0</v>
      </c>
      <c r="I157" s="26" t="n">
        <v>0</v>
      </c>
      <c r="J157" s="26" t="n">
        <v>0</v>
      </c>
      <c r="K157" s="27" t="n">
        <f aca="false">SUM(G157:J157)</f>
        <v>0</v>
      </c>
      <c r="L157" s="28" t="n">
        <f aca="false">IF(F156&lt;&gt;"",(F157-(F156+K157))/(F156+K157)*100,0)</f>
        <v>-2.50551606055451</v>
      </c>
      <c r="M157" s="5" t="n">
        <f aca="false">1+L157/100</f>
        <v>0.974944839394455</v>
      </c>
      <c r="N157" s="29" t="n">
        <f aca="false">ROUNDUP((PRODUCT($M$11:M157)-1),4)</f>
        <v>0.6241</v>
      </c>
      <c r="O157" s="30" t="n">
        <f aca="false">((1+(ROUNDUP(N157*100,2))/100)^(365.25/(A157-$A$11+1))-1)</f>
        <v>2.33663154291001</v>
      </c>
    </row>
    <row r="158" customFormat="false" ht="13.5" hidden="false" customHeight="true" outlineLevel="0" collapsed="false">
      <c r="A158" s="24" t="s">
        <v>168</v>
      </c>
      <c r="B158" s="25" t="n">
        <v>60461.43</v>
      </c>
      <c r="C158" s="25" t="n">
        <v>9901.4</v>
      </c>
      <c r="D158" s="25" t="n">
        <v>83934.69</v>
      </c>
      <c r="E158" s="25" t="n">
        <v>7218.44</v>
      </c>
      <c r="F158" s="25" t="n">
        <f aca="false">SUM(B158:E158)</f>
        <v>161515.96</v>
      </c>
      <c r="G158" s="26" t="n">
        <v>0</v>
      </c>
      <c r="H158" s="26" t="n">
        <v>0</v>
      </c>
      <c r="I158" s="26" t="n">
        <v>0</v>
      </c>
      <c r="J158" s="26" t="n">
        <v>0</v>
      </c>
      <c r="K158" s="27" t="n">
        <f aca="false">SUM(G158:J158)</f>
        <v>0</v>
      </c>
      <c r="L158" s="28" t="n">
        <f aca="false">IF(F157&lt;&gt;"",(F158-(F157+K158))/(F157+K158)*100,0)</f>
        <v>1.25797625556417</v>
      </c>
      <c r="M158" s="5" t="n">
        <f aca="false">1+L158/100</f>
        <v>1.01257976255564</v>
      </c>
      <c r="N158" s="29" t="n">
        <f aca="false">ROUNDUP((PRODUCT($M$11:M158)-1),4)</f>
        <v>0.6445</v>
      </c>
      <c r="O158" s="30" t="n">
        <f aca="false">((1+(ROUNDUP(N158*100,2))/100)^(365.25/(A158-$A$11+1))-1)</f>
        <v>2.41311699120415</v>
      </c>
    </row>
    <row r="159" customFormat="false" ht="13.5" hidden="false" customHeight="true" outlineLevel="0" collapsed="false">
      <c r="A159" s="24" t="s">
        <v>169</v>
      </c>
      <c r="B159" s="25" t="n">
        <v>62520.63</v>
      </c>
      <c r="C159" s="25" t="n">
        <v>10088.95</v>
      </c>
      <c r="D159" s="25" t="n">
        <v>86793.34</v>
      </c>
      <c r="E159" s="25" t="n">
        <v>7355.17</v>
      </c>
      <c r="F159" s="25" t="n">
        <f aca="false">SUM(B159:E159)</f>
        <v>166758.09</v>
      </c>
      <c r="G159" s="26" t="n">
        <v>0</v>
      </c>
      <c r="H159" s="26" t="n">
        <v>0</v>
      </c>
      <c r="I159" s="26" t="n">
        <v>0</v>
      </c>
      <c r="J159" s="26" t="n">
        <v>0</v>
      </c>
      <c r="K159" s="27" t="n">
        <f aca="false">SUM(G159:J159)</f>
        <v>0</v>
      </c>
      <c r="L159" s="28" t="n">
        <f aca="false">IF(F158&lt;&gt;"",(F159-(F158+K159))/(F158+K159)*100,0)</f>
        <v>3.2455801891033</v>
      </c>
      <c r="M159" s="5" t="n">
        <f aca="false">1+L159/100</f>
        <v>1.03245580189103</v>
      </c>
      <c r="N159" s="29" t="n">
        <f aca="false">ROUNDUP((PRODUCT($M$11:M159)-1),4)</f>
        <v>0.6979</v>
      </c>
      <c r="O159" s="30" t="n">
        <f aca="false">((1+(ROUNDUP(N159*100,2))/100)^(365.25/(A159-$A$11+1))-1)</f>
        <v>2.66094557265655</v>
      </c>
    </row>
    <row r="160" customFormat="false" ht="13.5" hidden="false" customHeight="true" outlineLevel="0" collapsed="false">
      <c r="A160" s="24" t="s">
        <v>170</v>
      </c>
      <c r="B160" s="25" t="n">
        <v>60224.62</v>
      </c>
      <c r="C160" s="25" t="n">
        <v>10233.1</v>
      </c>
      <c r="D160" s="25" t="n">
        <v>83605.94</v>
      </c>
      <c r="E160" s="25" t="n">
        <v>7460.26</v>
      </c>
      <c r="F160" s="25" t="n">
        <f aca="false">SUM(B160:E160)</f>
        <v>161523.92</v>
      </c>
      <c r="G160" s="26" t="n">
        <v>0</v>
      </c>
      <c r="H160" s="26" t="n">
        <v>0</v>
      </c>
      <c r="I160" s="26" t="n">
        <v>0</v>
      </c>
      <c r="J160" s="26" t="n">
        <v>0</v>
      </c>
      <c r="K160" s="27" t="n">
        <f aca="false">SUM(G160:J160)</f>
        <v>0</v>
      </c>
      <c r="L160" s="28" t="n">
        <f aca="false">IF(F159&lt;&gt;"",(F160-(F159+K160))/(F159+K160)*100,0)</f>
        <v>-3.13878025347975</v>
      </c>
      <c r="M160" s="5" t="n">
        <f aca="false">1+L160/100</f>
        <v>0.968612197465203</v>
      </c>
      <c r="N160" s="29" t="n">
        <f aca="false">ROUNDUP((PRODUCT($M$11:M160)-1),4)</f>
        <v>0.6446</v>
      </c>
      <c r="O160" s="30" t="n">
        <f aca="false">((1+(ROUNDUP(N160*100,2))/100)^(365.25/(A160-$A$11+1))-1)</f>
        <v>2.35820184755575</v>
      </c>
    </row>
    <row r="161" customFormat="false" ht="13.5" hidden="false" customHeight="true" outlineLevel="0" collapsed="false">
      <c r="A161" s="24" t="s">
        <v>171</v>
      </c>
      <c r="B161" s="25" t="n">
        <v>60224.62</v>
      </c>
      <c r="C161" s="25" t="n">
        <v>10233.1</v>
      </c>
      <c r="D161" s="25" t="n">
        <v>83605.94</v>
      </c>
      <c r="E161" s="25" t="n">
        <v>7460.26</v>
      </c>
      <c r="F161" s="25" t="n">
        <f aca="false">SUM(B161:E161)</f>
        <v>161523.92</v>
      </c>
      <c r="G161" s="26" t="n">
        <v>0</v>
      </c>
      <c r="H161" s="26" t="n">
        <v>0</v>
      </c>
      <c r="I161" s="26" t="n">
        <v>0</v>
      </c>
      <c r="J161" s="26" t="n">
        <v>0</v>
      </c>
      <c r="K161" s="27" t="n">
        <f aca="false">SUM(G161:J161)</f>
        <v>0</v>
      </c>
      <c r="L161" s="28" t="n">
        <f aca="false">IF(F160&lt;&gt;"",(F161-(F160+K161))/(F160+K161)*100,0)</f>
        <v>0</v>
      </c>
      <c r="M161" s="5" t="n">
        <f aca="false">1+L161/100</f>
        <v>1</v>
      </c>
      <c r="N161" s="29" t="n">
        <f aca="false">ROUNDUP((PRODUCT($M$11:M161)-1),4)</f>
        <v>0.6446</v>
      </c>
      <c r="O161" s="30" t="n">
        <f aca="false">((1+(ROUNDUP(N161*100,2))/100)^(365.25/(A161-$A$11+1))-1)</f>
        <v>2.33136827244126</v>
      </c>
    </row>
    <row r="162" customFormat="false" ht="13.5" hidden="false" customHeight="true" outlineLevel="0" collapsed="false">
      <c r="A162" s="24" t="s">
        <v>172</v>
      </c>
      <c r="B162" s="25" t="n">
        <v>60224.62</v>
      </c>
      <c r="C162" s="25" t="n">
        <v>10233.1</v>
      </c>
      <c r="D162" s="25" t="n">
        <v>83605.94</v>
      </c>
      <c r="E162" s="25" t="n">
        <v>7460.26</v>
      </c>
      <c r="F162" s="25" t="n">
        <f aca="false">SUM(B162:E162)</f>
        <v>161523.92</v>
      </c>
      <c r="G162" s="26" t="n">
        <v>0</v>
      </c>
      <c r="H162" s="26" t="n">
        <v>0</v>
      </c>
      <c r="I162" s="26" t="n">
        <v>0</v>
      </c>
      <c r="J162" s="26" t="n">
        <v>0</v>
      </c>
      <c r="K162" s="27" t="n">
        <f aca="false">SUM(G162:J162)</f>
        <v>0</v>
      </c>
      <c r="L162" s="28" t="n">
        <f aca="false">IF(F161&lt;&gt;"",(F162-(F161+K162))/(F161+K162)*100,0)</f>
        <v>0</v>
      </c>
      <c r="M162" s="5" t="n">
        <f aca="false">1+L162/100</f>
        <v>1</v>
      </c>
      <c r="N162" s="29" t="n">
        <f aca="false">ROUNDUP((PRODUCT($M$11:M162)-1),4)</f>
        <v>0.6446</v>
      </c>
      <c r="O162" s="30" t="n">
        <f aca="false">((1+(ROUNDUP(N162*100,2))/100)^(365.25/(A162-$A$11+1))-1)</f>
        <v>2.30509797738762</v>
      </c>
    </row>
    <row r="163" customFormat="false" ht="13.5" hidden="false" customHeight="true" outlineLevel="0" collapsed="false">
      <c r="A163" s="24" t="s">
        <v>173</v>
      </c>
      <c r="B163" s="25" t="n">
        <v>64919.89</v>
      </c>
      <c r="C163" s="25" t="n">
        <v>10233.1</v>
      </c>
      <c r="D163" s="25" t="n">
        <v>84181.84</v>
      </c>
      <c r="E163" s="25" t="n">
        <v>7460.26</v>
      </c>
      <c r="F163" s="25" t="n">
        <f aca="false">SUM(B163:E163)</f>
        <v>166795.09</v>
      </c>
      <c r="G163" s="26" t="n">
        <v>4280.43</v>
      </c>
      <c r="H163" s="26" t="n">
        <v>0</v>
      </c>
      <c r="I163" s="26" t="n">
        <v>0</v>
      </c>
      <c r="J163" s="26" t="n">
        <v>0</v>
      </c>
      <c r="K163" s="27" t="n">
        <f aca="false">SUM(G163:J163)</f>
        <v>4280.43</v>
      </c>
      <c r="L163" s="28" t="n">
        <f aca="false">IF(F162&lt;&gt;"",(F163-(F162+K163))/(F162+K163)*100,0)</f>
        <v>0.597535589385918</v>
      </c>
      <c r="M163" s="5" t="n">
        <f aca="false">1+L163/100</f>
        <v>1.00597535589386</v>
      </c>
      <c r="N163" s="29" t="n">
        <f aca="false">ROUNDUP((PRODUCT($M$11:M163)-1),4)</f>
        <v>0.6544</v>
      </c>
      <c r="O163" s="30" t="n">
        <f aca="false">((1+(ROUNDUP(N163*100,2))/100)^(365.25/(A163-$A$11+1))-1)</f>
        <v>2.3262175946805</v>
      </c>
    </row>
    <row r="164" customFormat="false" ht="13.5" hidden="false" customHeight="true" outlineLevel="0" collapsed="false">
      <c r="A164" s="24" t="s">
        <v>174</v>
      </c>
      <c r="B164" s="25" t="n">
        <v>64248.82</v>
      </c>
      <c r="C164" s="25" t="n">
        <v>10715.1</v>
      </c>
      <c r="D164" s="25" t="n">
        <v>83311.66</v>
      </c>
      <c r="E164" s="25" t="n">
        <v>7338.22</v>
      </c>
      <c r="F164" s="25" t="n">
        <f aca="false">SUM(B164:E164)</f>
        <v>165613.8</v>
      </c>
      <c r="G164" s="26" t="n">
        <v>0</v>
      </c>
      <c r="H164" s="26" t="n">
        <v>649.4</v>
      </c>
      <c r="I164" s="26" t="n">
        <v>0</v>
      </c>
      <c r="J164" s="26" t="n">
        <v>0</v>
      </c>
      <c r="K164" s="27" t="n">
        <f aca="false">SUM(G164:J164)</f>
        <v>649.4</v>
      </c>
      <c r="L164" s="28" t="n">
        <f aca="false">IF(F163&lt;&gt;"",(F164-(F163+K164))/(F163+K164)*100,0)</f>
        <v>-1.09331158045271</v>
      </c>
      <c r="M164" s="5" t="n">
        <f aca="false">1+L164/100</f>
        <v>0.989066884195473</v>
      </c>
      <c r="N164" s="29" t="n">
        <f aca="false">ROUNDUP((PRODUCT($M$11:M164)-1),4)</f>
        <v>0.6363</v>
      </c>
      <c r="O164" s="30" t="n">
        <f aca="false">((1+(ROUNDUP(N164*100,2))/100)^(365.25/(A164-$A$11+1))-1)</f>
        <v>2.21536366326448</v>
      </c>
    </row>
    <row r="165" customFormat="false" ht="13.5" hidden="false" customHeight="true" outlineLevel="0" collapsed="false">
      <c r="A165" s="24" t="s">
        <v>175</v>
      </c>
      <c r="B165" s="25" t="n">
        <v>64732.18</v>
      </c>
      <c r="C165" s="25" t="n">
        <v>10586.4</v>
      </c>
      <c r="D165" s="25" t="n">
        <v>83938.43</v>
      </c>
      <c r="E165" s="25" t="n">
        <v>7250.08</v>
      </c>
      <c r="F165" s="25" t="n">
        <f aca="false">SUM(B165:E165)</f>
        <v>166507.09</v>
      </c>
      <c r="G165" s="26" t="n">
        <v>0</v>
      </c>
      <c r="H165" s="26" t="n">
        <v>0</v>
      </c>
      <c r="I165" s="26" t="n">
        <v>0</v>
      </c>
      <c r="J165" s="26" t="n">
        <v>0</v>
      </c>
      <c r="K165" s="27" t="n">
        <f aca="false">SUM(G165:J165)</f>
        <v>0</v>
      </c>
      <c r="L165" s="28" t="n">
        <f aca="false">IF(F164&lt;&gt;"",(F165-(F164+K165))/(F164+K165)*100,0)</f>
        <v>0.539381380054065</v>
      </c>
      <c r="M165" s="5" t="n">
        <f aca="false">1+L165/100</f>
        <v>1.00539381380054</v>
      </c>
      <c r="N165" s="29" t="n">
        <f aca="false">ROUNDUP((PRODUCT($M$11:M165)-1),4)</f>
        <v>0.6452</v>
      </c>
      <c r="O165" s="30" t="n">
        <f aca="false">((1+(ROUNDUP(N165*100,2))/100)^(365.25/(A165-$A$11+1))-1)</f>
        <v>2.2322794889368</v>
      </c>
    </row>
    <row r="166" customFormat="false" ht="13.5" hidden="false" customHeight="true" outlineLevel="0" collapsed="false">
      <c r="A166" s="24" t="s">
        <v>176</v>
      </c>
      <c r="B166" s="25" t="n">
        <v>64498.11</v>
      </c>
      <c r="C166" s="25" t="n">
        <v>10475.85</v>
      </c>
      <c r="D166" s="25" t="n">
        <v>83634.92</v>
      </c>
      <c r="E166" s="25" t="n">
        <v>7174.37</v>
      </c>
      <c r="F166" s="25" t="n">
        <f aca="false">SUM(B166:E166)</f>
        <v>165783.25</v>
      </c>
      <c r="G166" s="26" t="n">
        <v>0</v>
      </c>
      <c r="H166" s="26" t="n">
        <v>0</v>
      </c>
      <c r="I166" s="26" t="n">
        <v>0</v>
      </c>
      <c r="J166" s="26" t="n">
        <v>0</v>
      </c>
      <c r="K166" s="27" t="n">
        <f aca="false">SUM(G166:J166)</f>
        <v>0</v>
      </c>
      <c r="L166" s="28" t="n">
        <f aca="false">IF(F165&lt;&gt;"",(F166-(F165+K166))/(F165+K166)*100,0)</f>
        <v>-0.43472022722876</v>
      </c>
      <c r="M166" s="5" t="n">
        <f aca="false">1+L166/100</f>
        <v>0.995652797727712</v>
      </c>
      <c r="N166" s="29" t="n">
        <f aca="false">ROUNDUP((PRODUCT($M$11:M166)-1),4)</f>
        <v>0.638</v>
      </c>
      <c r="O166" s="30" t="n">
        <f aca="false">((1+(ROUNDUP(N166*100,2))/100)^(365.25/(A166-$A$11+1))-1)</f>
        <v>2.17528724939927</v>
      </c>
    </row>
    <row r="167" customFormat="false" ht="13.5" hidden="false" customHeight="true" outlineLevel="0" collapsed="false">
      <c r="A167" s="24" t="s">
        <v>177</v>
      </c>
      <c r="B167" s="25" t="n">
        <v>64283.57</v>
      </c>
      <c r="C167" s="25" t="n">
        <v>10210.2</v>
      </c>
      <c r="D167" s="25" t="n">
        <v>83356.72</v>
      </c>
      <c r="E167" s="25" t="n">
        <v>6992.44</v>
      </c>
      <c r="F167" s="25" t="n">
        <f aca="false">SUM(B167:E167)</f>
        <v>164842.93</v>
      </c>
      <c r="G167" s="26" t="n">
        <v>0</v>
      </c>
      <c r="H167" s="26" t="n">
        <v>0</v>
      </c>
      <c r="I167" s="26" t="n">
        <v>0</v>
      </c>
      <c r="J167" s="26" t="n">
        <v>0</v>
      </c>
      <c r="K167" s="27" t="n">
        <f aca="false">SUM(G167:J167)</f>
        <v>0</v>
      </c>
      <c r="L167" s="28" t="n">
        <f aca="false">IF(F166&lt;&gt;"",(F167-(F166+K167))/(F166+K167)*100,0)</f>
        <v>-0.567198435306346</v>
      </c>
      <c r="M167" s="5" t="n">
        <f aca="false">1+L167/100</f>
        <v>0.994328015646937</v>
      </c>
      <c r="N167" s="29" t="n">
        <f aca="false">ROUNDUP((PRODUCT($M$11:M167)-1),4)</f>
        <v>0.6287</v>
      </c>
      <c r="O167" s="30" t="n">
        <f aca="false">((1+(ROUNDUP(N167*100,2))/100)^(365.25/(A167-$A$11+1))-1)</f>
        <v>2.1105281999791</v>
      </c>
    </row>
    <row r="168" customFormat="false" ht="13.5" hidden="false" customHeight="true" outlineLevel="0" collapsed="false">
      <c r="A168" s="24" t="s">
        <v>178</v>
      </c>
      <c r="B168" s="25" t="n">
        <v>65343.19</v>
      </c>
      <c r="C168" s="25" t="n">
        <v>10210.2</v>
      </c>
      <c r="D168" s="25" t="n">
        <v>83356.72</v>
      </c>
      <c r="E168" s="25" t="n">
        <v>6992.44</v>
      </c>
      <c r="F168" s="25" t="n">
        <f aca="false">SUM(B168:E168)</f>
        <v>165902.55</v>
      </c>
      <c r="G168" s="26" t="n">
        <v>0</v>
      </c>
      <c r="H168" s="26" t="n">
        <v>0</v>
      </c>
      <c r="I168" s="26" t="n">
        <v>0</v>
      </c>
      <c r="J168" s="26" t="n">
        <v>0</v>
      </c>
      <c r="K168" s="27" t="n">
        <f aca="false">SUM(G168:J168)</f>
        <v>0</v>
      </c>
      <c r="L168" s="28" t="n">
        <f aca="false">IF(F167&lt;&gt;"",(F168-(F167+K168))/(F167+K168)*100,0)</f>
        <v>0.642805851606753</v>
      </c>
      <c r="M168" s="5" t="n">
        <f aca="false">1+L168/100</f>
        <v>1.00642805851607</v>
      </c>
      <c r="N168" s="29" t="n">
        <f aca="false">ROUNDUP((PRODUCT($M$11:M168)-1),4)</f>
        <v>0.6392</v>
      </c>
      <c r="O168" s="30" t="n">
        <f aca="false">((1+(ROUNDUP(N168*100,2))/100)^(365.25/(A168-$A$11+1))-1)</f>
        <v>2.13448769998584</v>
      </c>
    </row>
    <row r="169" customFormat="false" ht="13.5" hidden="false" customHeight="true" outlineLevel="0" collapsed="false">
      <c r="A169" s="24" t="s">
        <v>179</v>
      </c>
      <c r="B169" s="25" t="n">
        <v>65343.19</v>
      </c>
      <c r="C169" s="25" t="n">
        <v>10519.6</v>
      </c>
      <c r="D169" s="25" t="n">
        <v>83356.72</v>
      </c>
      <c r="E169" s="25" t="n">
        <v>6992.44</v>
      </c>
      <c r="F169" s="25" t="n">
        <f aca="false">SUM(B169:E169)</f>
        <v>166211.95</v>
      </c>
      <c r="G169" s="26" t="n">
        <v>0</v>
      </c>
      <c r="H169" s="26" t="n">
        <v>0</v>
      </c>
      <c r="I169" s="26" t="n">
        <v>0</v>
      </c>
      <c r="J169" s="26" t="n">
        <v>0</v>
      </c>
      <c r="K169" s="27" t="n">
        <f aca="false">SUM(G169:J169)</f>
        <v>0</v>
      </c>
      <c r="L169" s="28" t="n">
        <f aca="false">IF(F168&lt;&gt;"",(F169-(F168+K169))/(F168+K169)*100,0)</f>
        <v>0.186495023735316</v>
      </c>
      <c r="M169" s="5" t="n">
        <f aca="false">1+L169/100</f>
        <v>1.00186495023735</v>
      </c>
      <c r="N169" s="29" t="n">
        <f aca="false">ROUNDUP((PRODUCT($M$11:M169)-1),4)</f>
        <v>0.6422</v>
      </c>
      <c r="O169" s="30" t="n">
        <f aca="false">((1+(ROUNDUP(N169*100,2))/100)^(365.25/(A169-$A$11+1))-1)</f>
        <v>2.12514529566152</v>
      </c>
    </row>
    <row r="170" customFormat="false" ht="13.5" hidden="false" customHeight="true" outlineLevel="0" collapsed="false">
      <c r="A170" s="24" t="s">
        <v>180</v>
      </c>
      <c r="B170" s="25" t="n">
        <v>66082.37</v>
      </c>
      <c r="C170" s="25" t="n">
        <v>10327.5</v>
      </c>
      <c r="D170" s="25" t="n">
        <v>84299.67</v>
      </c>
      <c r="E170" s="25" t="n">
        <v>6864.75</v>
      </c>
      <c r="F170" s="25" t="n">
        <f aca="false">SUM(B170:E170)</f>
        <v>167574.29</v>
      </c>
      <c r="G170" s="26" t="n">
        <v>0</v>
      </c>
      <c r="H170" s="26" t="n">
        <v>0</v>
      </c>
      <c r="I170" s="26" t="n">
        <v>0</v>
      </c>
      <c r="J170" s="26" t="n">
        <v>0</v>
      </c>
      <c r="K170" s="27" t="n">
        <f aca="false">SUM(G170:J170)</f>
        <v>0</v>
      </c>
      <c r="L170" s="28" t="n">
        <f aca="false">IF(F169&lt;&gt;"",(F170-(F169+K170))/(F169+K170)*100,0)</f>
        <v>0.819640224424277</v>
      </c>
      <c r="M170" s="5" t="n">
        <f aca="false">1+L170/100</f>
        <v>1.00819640224424</v>
      </c>
      <c r="N170" s="29" t="n">
        <f aca="false">ROUNDUP((PRODUCT($M$11:M170)-1),4)</f>
        <v>0.6557</v>
      </c>
      <c r="O170" s="30" t="n">
        <f aca="false">((1+(ROUNDUP(N170*100,2))/100)^(365.25/(A170-$A$11+1))-1)</f>
        <v>2.1615062529663</v>
      </c>
    </row>
    <row r="171" customFormat="false" ht="13.5" hidden="false" customHeight="true" outlineLevel="0" collapsed="false">
      <c r="A171" s="24" t="s">
        <v>181</v>
      </c>
      <c r="B171" s="25" t="n">
        <v>63605.59</v>
      </c>
      <c r="C171" s="25" t="n">
        <v>10361.5</v>
      </c>
      <c r="D171" s="25" t="n">
        <v>81140.1</v>
      </c>
      <c r="E171" s="25" t="n">
        <v>6887.35</v>
      </c>
      <c r="F171" s="25" t="n">
        <f aca="false">SUM(B171:E171)</f>
        <v>161994.54</v>
      </c>
      <c r="G171" s="26" t="n">
        <v>0</v>
      </c>
      <c r="H171" s="26" t="n">
        <v>0</v>
      </c>
      <c r="I171" s="26" t="n">
        <v>0</v>
      </c>
      <c r="J171" s="26" t="n">
        <v>0</v>
      </c>
      <c r="K171" s="27" t="n">
        <f aca="false">SUM(G171:J171)</f>
        <v>0</v>
      </c>
      <c r="L171" s="28" t="n">
        <f aca="false">IF(F170&lt;&gt;"",(F171-(F170+K171))/(F170+K171)*100,0)</f>
        <v>-3.32971722571522</v>
      </c>
      <c r="M171" s="5" t="n">
        <f aca="false">1+L171/100</f>
        <v>0.966702827742848</v>
      </c>
      <c r="N171" s="29" t="n">
        <f aca="false">ROUNDUP((PRODUCT($M$11:M171)-1),4)</f>
        <v>0.6006</v>
      </c>
      <c r="O171" s="30" t="n">
        <f aca="false">((1+(ROUNDUP(N171*100,2))/100)^(365.25/(A171-$A$11+1))-1)</f>
        <v>1.90698533111509</v>
      </c>
    </row>
    <row r="172" customFormat="false" ht="13.5" hidden="false" customHeight="true" outlineLevel="0" collapsed="false">
      <c r="A172" s="24" t="s">
        <v>182</v>
      </c>
      <c r="B172" s="25" t="n">
        <v>62485.04</v>
      </c>
      <c r="C172" s="25" t="n">
        <v>10604.6</v>
      </c>
      <c r="D172" s="25" t="n">
        <v>79710.65</v>
      </c>
      <c r="E172" s="25" t="n">
        <v>7048.94</v>
      </c>
      <c r="F172" s="25" t="n">
        <f aca="false">SUM(B172:E172)</f>
        <v>159849.23</v>
      </c>
      <c r="G172" s="26" t="n">
        <v>0</v>
      </c>
      <c r="H172" s="26" t="n">
        <v>0</v>
      </c>
      <c r="I172" s="26" t="n">
        <v>0</v>
      </c>
      <c r="J172" s="26" t="n">
        <v>0</v>
      </c>
      <c r="K172" s="27" t="n">
        <f aca="false">SUM(G172:J172)</f>
        <v>0</v>
      </c>
      <c r="L172" s="28" t="n">
        <f aca="false">IF(F171&lt;&gt;"",(F172-(F171+K172))/(F171+K172)*100,0)</f>
        <v>-1.32431006625287</v>
      </c>
      <c r="M172" s="5" t="n">
        <f aca="false">1+L172/100</f>
        <v>0.986756899337471</v>
      </c>
      <c r="N172" s="29" t="n">
        <f aca="false">ROUNDUP((PRODUCT($M$11:M172)-1),4)</f>
        <v>0.5794</v>
      </c>
      <c r="O172" s="30" t="n">
        <f aca="false">((1+(ROUNDUP(N172*100,2))/100)^(365.25/(A172-$A$11+1))-1)</f>
        <v>1.80237497323922</v>
      </c>
    </row>
    <row r="173" customFormat="false" ht="13.5" hidden="false" customHeight="true" outlineLevel="0" collapsed="false">
      <c r="A173" s="24" t="s">
        <v>183</v>
      </c>
      <c r="B173" s="25" t="n">
        <v>64437.63</v>
      </c>
      <c r="C173" s="25" t="n">
        <v>10409.1</v>
      </c>
      <c r="D173" s="25" t="n">
        <v>79619.27</v>
      </c>
      <c r="E173" s="25" t="n">
        <v>6918.99</v>
      </c>
      <c r="F173" s="25" t="n">
        <f aca="false">SUM(B173:E173)</f>
        <v>161384.99</v>
      </c>
      <c r="G173" s="26" t="n">
        <v>0</v>
      </c>
      <c r="H173" s="26" t="n">
        <v>0</v>
      </c>
      <c r="I173" s="26" t="n">
        <v>0</v>
      </c>
      <c r="J173" s="26" t="n">
        <v>0</v>
      </c>
      <c r="K173" s="27" t="n">
        <f aca="false">SUM(G173:J173)</f>
        <v>0</v>
      </c>
      <c r="L173" s="28" t="n">
        <f aca="false">IF(F172&lt;&gt;"",(F173-(F172+K173))/(F172+K173)*100,0)</f>
        <v>0.960755331758564</v>
      </c>
      <c r="M173" s="5" t="n">
        <f aca="false">1+L173/100</f>
        <v>1.00960755331759</v>
      </c>
      <c r="N173" s="29" t="n">
        <f aca="false">ROUNDUP((PRODUCT($M$11:M173)-1),4)</f>
        <v>0.5945</v>
      </c>
      <c r="O173" s="30" t="n">
        <f aca="false">((1+(ROUNDUP(N173*100,2))/100)^(365.25/(A173-$A$11+1))-1)</f>
        <v>1.84472660972597</v>
      </c>
    </row>
    <row r="174" customFormat="false" ht="13.5" hidden="false" customHeight="true" outlineLevel="0" collapsed="false">
      <c r="A174" s="24" t="s">
        <v>184</v>
      </c>
      <c r="B174" s="25" t="n">
        <v>66348.21</v>
      </c>
      <c r="C174" s="25" t="n">
        <v>10701.18</v>
      </c>
      <c r="D174" s="25" t="n">
        <v>81979.99</v>
      </c>
      <c r="E174" s="25" t="n">
        <v>7071.54</v>
      </c>
      <c r="F174" s="25" t="n">
        <f aca="false">SUM(B174:E174)</f>
        <v>166100.92</v>
      </c>
      <c r="G174" s="26" t="n">
        <v>0</v>
      </c>
      <c r="H174" s="26" t="n">
        <v>0</v>
      </c>
      <c r="I174" s="26" t="n">
        <v>0</v>
      </c>
      <c r="J174" s="26" t="n">
        <v>0</v>
      </c>
      <c r="K174" s="27" t="n">
        <f aca="false">SUM(G174:J174)</f>
        <v>0</v>
      </c>
      <c r="L174" s="28" t="n">
        <f aca="false">IF(F173&lt;&gt;"",(F174-(F173+K174))/(F173+K174)*100,0)</f>
        <v>2.92216147238973</v>
      </c>
      <c r="M174" s="5" t="n">
        <f aca="false">1+L174/100</f>
        <v>1.0292216147239</v>
      </c>
      <c r="N174" s="29" t="n">
        <f aca="false">ROUNDUP((PRODUCT($M$11:M174)-1),4)</f>
        <v>0.6411</v>
      </c>
      <c r="O174" s="30" t="n">
        <f aca="false">((1+(ROUNDUP(N174*100,2))/100)^(365.25/(A174-$A$11+1))-1)</f>
        <v>2.01394002439374</v>
      </c>
    </row>
    <row r="175" customFormat="false" ht="13.5" hidden="false" customHeight="true" outlineLevel="0" collapsed="false">
      <c r="A175" s="24" t="s">
        <v>185</v>
      </c>
      <c r="B175" s="25" t="n">
        <v>66348.21</v>
      </c>
      <c r="C175" s="25" t="n">
        <v>10701.18</v>
      </c>
      <c r="D175" s="25" t="n">
        <v>81979.99</v>
      </c>
      <c r="E175" s="25" t="n">
        <v>7071.54</v>
      </c>
      <c r="F175" s="25" t="n">
        <f aca="false">SUM(B175:E175)</f>
        <v>166100.92</v>
      </c>
      <c r="G175" s="26" t="n">
        <v>0</v>
      </c>
      <c r="H175" s="26" t="n">
        <v>0</v>
      </c>
      <c r="I175" s="26" t="n">
        <v>0</v>
      </c>
      <c r="J175" s="26" t="n">
        <v>0</v>
      </c>
      <c r="K175" s="27" t="n">
        <f aca="false">SUM(G175:J175)</f>
        <v>0</v>
      </c>
      <c r="L175" s="28" t="n">
        <f aca="false">IF(F174&lt;&gt;"",(F175-(F174+K175))/(F174+K175)*100,0)</f>
        <v>0</v>
      </c>
      <c r="M175" s="5" t="n">
        <f aca="false">1+L175/100</f>
        <v>1</v>
      </c>
      <c r="N175" s="29" t="n">
        <f aca="false">ROUNDUP((PRODUCT($M$11:M175)-1),4)</f>
        <v>0.6411</v>
      </c>
      <c r="O175" s="30" t="n">
        <f aca="false">((1+(ROUNDUP(N175*100,2))/100)^(365.25/(A175-$A$11+1))-1)</f>
        <v>1.99385498094509</v>
      </c>
    </row>
    <row r="176" customFormat="false" ht="13.5" hidden="false" customHeight="true" outlineLevel="0" collapsed="false">
      <c r="A176" s="24" t="s">
        <v>186</v>
      </c>
      <c r="B176" s="25" t="n">
        <v>66348.21</v>
      </c>
      <c r="C176" s="25" t="n">
        <v>10701.18</v>
      </c>
      <c r="D176" s="25" t="n">
        <v>81979.99</v>
      </c>
      <c r="E176" s="25" t="n">
        <v>7071.54</v>
      </c>
      <c r="F176" s="25" t="n">
        <f aca="false">SUM(B176:E176)</f>
        <v>166100.92</v>
      </c>
      <c r="G176" s="26" t="n">
        <v>0</v>
      </c>
      <c r="H176" s="26" t="n">
        <v>0</v>
      </c>
      <c r="I176" s="26" t="n">
        <v>0</v>
      </c>
      <c r="J176" s="26" t="n">
        <v>0</v>
      </c>
      <c r="K176" s="27" t="n">
        <f aca="false">SUM(G176:J176)</f>
        <v>0</v>
      </c>
      <c r="L176" s="28" t="n">
        <f aca="false">IF(F175&lt;&gt;"",(F176-(F175+K176))/(F175+K176)*100,0)</f>
        <v>0</v>
      </c>
      <c r="M176" s="5" t="n">
        <f aca="false">1+L176/100</f>
        <v>1</v>
      </c>
      <c r="N176" s="29" t="n">
        <f aca="false">ROUNDUP((PRODUCT($M$11:M176)-1),4)</f>
        <v>0.6411</v>
      </c>
      <c r="O176" s="30" t="n">
        <f aca="false">((1+(ROUNDUP(N176*100,2))/100)^(365.25/(A176-$A$11+1))-1)</f>
        <v>1.97414336798547</v>
      </c>
    </row>
    <row r="177" customFormat="false" ht="13.5" hidden="false" customHeight="true" outlineLevel="0" collapsed="false">
      <c r="A177" s="24" t="s">
        <v>187</v>
      </c>
      <c r="B177" s="25" t="n">
        <v>66063.45</v>
      </c>
      <c r="C177" s="25" t="n">
        <v>10786.68</v>
      </c>
      <c r="D177" s="25" t="n">
        <v>81628.14</v>
      </c>
      <c r="E177" s="25" t="n">
        <v>7128.04</v>
      </c>
      <c r="F177" s="25" t="n">
        <f aca="false">SUM(B177:E177)</f>
        <v>165606.31</v>
      </c>
      <c r="G177" s="26" t="n">
        <v>0</v>
      </c>
      <c r="H177" s="26" t="n">
        <v>0</v>
      </c>
      <c r="I177" s="26" t="n">
        <v>0</v>
      </c>
      <c r="J177" s="26" t="n">
        <v>0</v>
      </c>
      <c r="K177" s="27" t="n">
        <f aca="false">SUM(G177:J177)</f>
        <v>0</v>
      </c>
      <c r="L177" s="28" t="n">
        <f aca="false">IF(F176&lt;&gt;"",(F177-(F176+K177))/(F176+K177)*100,0)</f>
        <v>-0.29777679738319</v>
      </c>
      <c r="M177" s="5" t="n">
        <f aca="false">1+L177/100</f>
        <v>0.997022232026168</v>
      </c>
      <c r="N177" s="29" t="n">
        <f aca="false">ROUNDUP((PRODUCT($M$11:M177)-1),4)</f>
        <v>0.6363</v>
      </c>
      <c r="O177" s="30" t="n">
        <f aca="false">((1+(ROUNDUP(N177*100,2))/100)^(365.25/(A177-$A$11+1))-1)</f>
        <v>1.93592611294674</v>
      </c>
    </row>
    <row r="178" customFormat="false" ht="13.5" hidden="false" customHeight="true" outlineLevel="0" collapsed="false">
      <c r="A178" s="24" t="s">
        <v>188</v>
      </c>
      <c r="B178" s="25" t="n">
        <v>66998.49</v>
      </c>
      <c r="C178" s="25" t="n">
        <v>10879.02</v>
      </c>
      <c r="D178" s="25" t="n">
        <v>81925.61</v>
      </c>
      <c r="E178" s="25" t="n">
        <v>7189.06</v>
      </c>
      <c r="F178" s="25" t="n">
        <f aca="false">SUM(B178:E178)</f>
        <v>166992.18</v>
      </c>
      <c r="G178" s="26" t="n">
        <v>0</v>
      </c>
      <c r="H178" s="26" t="n">
        <v>0</v>
      </c>
      <c r="I178" s="26" t="n">
        <v>0</v>
      </c>
      <c r="J178" s="26" t="n">
        <v>0</v>
      </c>
      <c r="K178" s="27" t="n">
        <f aca="false">SUM(G178:J178)</f>
        <v>0</v>
      </c>
      <c r="L178" s="28" t="n">
        <f aca="false">IF(F177&lt;&gt;"",(F178-(F177+K178))/(F177+K178)*100,0)</f>
        <v>0.836846132251842</v>
      </c>
      <c r="M178" s="5" t="n">
        <f aca="false">1+L178/100</f>
        <v>1.00836846132252</v>
      </c>
      <c r="N178" s="29" t="n">
        <f aca="false">ROUNDUP((PRODUCT($M$11:M178)-1),4)</f>
        <v>0.6499</v>
      </c>
      <c r="O178" s="30" t="n">
        <f aca="false">((1+(ROUNDUP(N178*100,2))/100)^(365.25/(A178-$A$11+1))-1)</f>
        <v>1.97013486939596</v>
      </c>
    </row>
    <row r="179" customFormat="false" ht="13.5" hidden="false" customHeight="true" outlineLevel="0" collapsed="false">
      <c r="A179" s="24" t="s">
        <v>189</v>
      </c>
      <c r="B179" s="25" t="n">
        <v>64960.46</v>
      </c>
      <c r="C179" s="25" t="n">
        <v>10849.76</v>
      </c>
      <c r="D179" s="25" t="n">
        <v>79433.52</v>
      </c>
      <c r="E179" s="25" t="n">
        <v>7128.04</v>
      </c>
      <c r="F179" s="25" t="n">
        <f aca="false">SUM(B179:E179)</f>
        <v>162371.78</v>
      </c>
      <c r="G179" s="26" t="n">
        <v>0</v>
      </c>
      <c r="H179" s="26" t="n">
        <v>0</v>
      </c>
      <c r="I179" s="26" t="n">
        <v>0</v>
      </c>
      <c r="J179" s="26" t="n">
        <v>0</v>
      </c>
      <c r="K179" s="27" t="n">
        <f aca="false">SUM(G179:J179)</f>
        <v>0</v>
      </c>
      <c r="L179" s="28" t="n">
        <f aca="false">IF(F178&lt;&gt;"",(F179-(F178+K179))/(F178+K179)*100,0)</f>
        <v>-2.76683614765673</v>
      </c>
      <c r="M179" s="5" t="n">
        <f aca="false">1+L179/100</f>
        <v>0.972331638523433</v>
      </c>
      <c r="N179" s="29" t="n">
        <f aca="false">ROUNDUP((PRODUCT($M$11:M179)-1),4)</f>
        <v>0.6043</v>
      </c>
      <c r="O179" s="30" t="n">
        <f aca="false">((1+(ROUNDUP(N179*100,2))/100)^(365.25/(A179-$A$11+1))-1)</f>
        <v>1.77761436123418</v>
      </c>
    </row>
    <row r="180" customFormat="false" ht="13.5" hidden="false" customHeight="true" outlineLevel="0" collapsed="false">
      <c r="A180" s="24" t="s">
        <v>190</v>
      </c>
      <c r="B180" s="25" t="n">
        <v>63656.9</v>
      </c>
      <c r="C180" s="25" t="n">
        <v>10717.32</v>
      </c>
      <c r="D180" s="25" t="n">
        <v>77839.53</v>
      </c>
      <c r="E180" s="25" t="n">
        <v>7041.03</v>
      </c>
      <c r="F180" s="25" t="n">
        <f aca="false">SUM(B180:E180)</f>
        <v>159254.78</v>
      </c>
      <c r="G180" s="26" t="n">
        <v>0</v>
      </c>
      <c r="H180" s="26" t="n">
        <v>0</v>
      </c>
      <c r="I180" s="26" t="n">
        <v>0</v>
      </c>
      <c r="J180" s="26" t="n">
        <v>0</v>
      </c>
      <c r="K180" s="27" t="n">
        <f aca="false">SUM(G180:J180)</f>
        <v>0</v>
      </c>
      <c r="L180" s="28" t="n">
        <f aca="false">IF(F179&lt;&gt;"",(F180-(F179+K180))/(F179+K180)*100,0)</f>
        <v>-1.91966855324244</v>
      </c>
      <c r="M180" s="5" t="n">
        <f aca="false">1+L180/100</f>
        <v>0.980803314467576</v>
      </c>
      <c r="N180" s="29" t="n">
        <f aca="false">ROUNDUP((PRODUCT($M$11:M180)-1),4)</f>
        <v>0.5735</v>
      </c>
      <c r="O180" s="30" t="n">
        <f aca="false">((1+(ROUNDUP(N180*100,2))/100)^(365.25/(A180-$A$11+1))-1)</f>
        <v>1.64834156468598</v>
      </c>
    </row>
    <row r="181" customFormat="false" ht="13.5" hidden="false" customHeight="true" outlineLevel="0" collapsed="false">
      <c r="A181" s="24" t="s">
        <v>191</v>
      </c>
      <c r="B181" s="25" t="n">
        <v>63697.52</v>
      </c>
      <c r="C181" s="25" t="n">
        <v>10581.44</v>
      </c>
      <c r="D181" s="25" t="n">
        <v>77889.2</v>
      </c>
      <c r="E181" s="25" t="n">
        <v>6951.76</v>
      </c>
      <c r="F181" s="25" t="n">
        <f aca="false">SUM(B181:E181)</f>
        <v>159119.92</v>
      </c>
      <c r="G181" s="26" t="n">
        <v>0</v>
      </c>
      <c r="H181" s="26" t="n">
        <v>0</v>
      </c>
      <c r="I181" s="26" t="n">
        <v>0</v>
      </c>
      <c r="J181" s="26" t="n">
        <v>0</v>
      </c>
      <c r="K181" s="27" t="n">
        <f aca="false">SUM(G181:J181)</f>
        <v>0</v>
      </c>
      <c r="L181" s="28" t="n">
        <f aca="false">IF(F180&lt;&gt;"",(F181-(F180+K181))/(F180+K181)*100,0)</f>
        <v>-0.0846819166118688</v>
      </c>
      <c r="M181" s="5" t="n">
        <f aca="false">1+L181/100</f>
        <v>0.999153180833881</v>
      </c>
      <c r="N181" s="29" t="n">
        <f aca="false">ROUNDUP((PRODUCT($M$11:M181)-1),4)</f>
        <v>0.5722</v>
      </c>
      <c r="O181" s="30" t="n">
        <f aca="false">((1+(ROUNDUP(N181*100,2))/100)^(365.25/(A181-$A$11+1))-1)</f>
        <v>1.62865595672043</v>
      </c>
    </row>
    <row r="182" customFormat="false" ht="13.5" hidden="false" customHeight="true" outlineLevel="0" collapsed="false">
      <c r="A182" s="24" t="s">
        <v>192</v>
      </c>
      <c r="B182" s="25" t="n">
        <v>63697.52</v>
      </c>
      <c r="C182" s="25" t="n">
        <v>10581.44</v>
      </c>
      <c r="D182" s="25" t="n">
        <v>77889.2</v>
      </c>
      <c r="E182" s="25" t="n">
        <v>6951.76</v>
      </c>
      <c r="F182" s="25" t="n">
        <f aca="false">SUM(B182:E182)</f>
        <v>159119.92</v>
      </c>
      <c r="G182" s="26" t="n">
        <v>0</v>
      </c>
      <c r="H182" s="26" t="n">
        <v>0</v>
      </c>
      <c r="I182" s="26" t="n">
        <v>0</v>
      </c>
      <c r="J182" s="26" t="n">
        <v>0</v>
      </c>
      <c r="K182" s="27" t="n">
        <f aca="false">SUM(G182:J182)</f>
        <v>0</v>
      </c>
      <c r="L182" s="28" t="n">
        <f aca="false">IF(F181&lt;&gt;"",(F182-(F181+K182))/(F181+K182)*100,0)</f>
        <v>0</v>
      </c>
      <c r="M182" s="5" t="n">
        <f aca="false">1+L182/100</f>
        <v>1</v>
      </c>
      <c r="N182" s="29" t="n">
        <f aca="false">ROUNDUP((PRODUCT($M$11:M182)-1),4)</f>
        <v>0.5722</v>
      </c>
      <c r="O182" s="30" t="n">
        <f aca="false">((1+(ROUNDUP(N182*100,2))/100)^(365.25/(A182-$A$11+1))-1)</f>
        <v>1.61392688776375</v>
      </c>
    </row>
    <row r="183" customFormat="false" ht="13.5" hidden="false" customHeight="true" outlineLevel="0" collapsed="false">
      <c r="A183" s="24" t="s">
        <v>193</v>
      </c>
      <c r="B183" s="25" t="n">
        <v>64687.64</v>
      </c>
      <c r="C183" s="25" t="n">
        <v>10581.44</v>
      </c>
      <c r="D183" s="25" t="n">
        <v>77889.2</v>
      </c>
      <c r="E183" s="25" t="n">
        <v>6951.76</v>
      </c>
      <c r="F183" s="25" t="n">
        <f aca="false">SUM(B183:E183)</f>
        <v>160110.04</v>
      </c>
      <c r="G183" s="26" t="n">
        <v>0</v>
      </c>
      <c r="H183" s="26" t="n">
        <v>0</v>
      </c>
      <c r="I183" s="26" t="n">
        <v>0</v>
      </c>
      <c r="J183" s="26" t="n">
        <v>0</v>
      </c>
      <c r="K183" s="27" t="n">
        <f aca="false">SUM(G183:J183)</f>
        <v>0</v>
      </c>
      <c r="L183" s="28" t="n">
        <f aca="false">IF(F182&lt;&gt;"",(F183-(F182+K183))/(F182+K183)*100,0)</f>
        <v>0.622247673327151</v>
      </c>
      <c r="M183" s="5" t="n">
        <f aca="false">1+L183/100</f>
        <v>1.00622247673327</v>
      </c>
      <c r="N183" s="29" t="n">
        <f aca="false">ROUNDUP((PRODUCT($M$11:M183)-1),4)</f>
        <v>0.582</v>
      </c>
      <c r="O183" s="30" t="n">
        <f aca="false">((1+(ROUNDUP(N183*100,2))/100)^(365.25/(A183-$A$11+1))-1)</f>
        <v>1.63377697821575</v>
      </c>
    </row>
    <row r="184" customFormat="false" ht="13.5" hidden="false" customHeight="true" outlineLevel="0" collapsed="false">
      <c r="A184" s="24" t="s">
        <v>194</v>
      </c>
      <c r="B184" s="25" t="n">
        <v>65519.71</v>
      </c>
      <c r="C184" s="25" t="n">
        <v>10977.12</v>
      </c>
      <c r="D184" s="25" t="n">
        <v>78891.08</v>
      </c>
      <c r="E184" s="25" t="n">
        <v>7047.81</v>
      </c>
      <c r="F184" s="25" t="n">
        <f aca="false">SUM(B184:E184)</f>
        <v>162435.72</v>
      </c>
      <c r="G184" s="26" t="n">
        <v>0</v>
      </c>
      <c r="H184" s="26" t="n">
        <v>0</v>
      </c>
      <c r="I184" s="26" t="n">
        <v>0</v>
      </c>
      <c r="J184" s="26" t="n">
        <v>0</v>
      </c>
      <c r="K184" s="27" t="n">
        <f aca="false">SUM(G184:J184)</f>
        <v>0</v>
      </c>
      <c r="L184" s="28" t="n">
        <f aca="false">IF(F183&lt;&gt;"",(F184-(F183+K184))/(F183+K184)*100,0)</f>
        <v>1.45255100804421</v>
      </c>
      <c r="M184" s="5" t="n">
        <f aca="false">1+L184/100</f>
        <v>1.01452551008044</v>
      </c>
      <c r="N184" s="29" t="n">
        <f aca="false">ROUNDUP((PRODUCT($M$11:M184)-1),4)</f>
        <v>0.6049</v>
      </c>
      <c r="O184" s="30" t="n">
        <f aca="false">((1+(ROUNDUP(N184*100,2))/100)^(365.25/(A184-$A$11+1))-1)</f>
        <v>1.69937761109955</v>
      </c>
    </row>
    <row r="185" customFormat="false" ht="13.5" hidden="false" customHeight="true" outlineLevel="0" collapsed="false">
      <c r="A185" s="24" t="s">
        <v>195</v>
      </c>
      <c r="B185" s="25" t="n">
        <v>64546.37</v>
      </c>
      <c r="C185" s="25" t="n">
        <v>10869.76</v>
      </c>
      <c r="D185" s="25" t="n">
        <v>77719.1</v>
      </c>
      <c r="E185" s="25" t="n">
        <v>6978.88</v>
      </c>
      <c r="F185" s="25" t="n">
        <f aca="false">SUM(B185:E185)</f>
        <v>160114.11</v>
      </c>
      <c r="G185" s="26" t="n">
        <v>0</v>
      </c>
      <c r="H185" s="26" t="n">
        <v>0</v>
      </c>
      <c r="I185" s="26" t="n">
        <v>0</v>
      </c>
      <c r="J185" s="26" t="n">
        <v>0</v>
      </c>
      <c r="K185" s="27" t="n">
        <f aca="false">SUM(G185:J185)</f>
        <v>0</v>
      </c>
      <c r="L185" s="28" t="n">
        <f aca="false">IF(F184&lt;&gt;"",(F185-(F184+K185))/(F184+K185)*100,0)</f>
        <v>-1.42924844363049</v>
      </c>
      <c r="M185" s="5" t="n">
        <f aca="false">1+L185/100</f>
        <v>0.985707515563695</v>
      </c>
      <c r="N185" s="29" t="n">
        <f aca="false">ROUNDUP((PRODUCT($M$11:M185)-1),4)</f>
        <v>0.582</v>
      </c>
      <c r="O185" s="30" t="n">
        <f aca="false">((1+(ROUNDUP(N185*100,2))/100)^(365.25/(A185-$A$11+1))-1)</f>
        <v>1.60478798570572</v>
      </c>
    </row>
    <row r="186" customFormat="false" ht="13.5" hidden="false" customHeight="true" outlineLevel="0" collapsed="false">
      <c r="A186" s="24" t="s">
        <v>196</v>
      </c>
      <c r="B186" s="25" t="n">
        <v>65400.12</v>
      </c>
      <c r="C186" s="25" t="n">
        <v>10868</v>
      </c>
      <c r="D186" s="25" t="n">
        <v>78747.09</v>
      </c>
      <c r="E186" s="25" t="n">
        <v>6977.75</v>
      </c>
      <c r="F186" s="25" t="n">
        <f aca="false">SUM(B186:E186)</f>
        <v>161992.96</v>
      </c>
      <c r="G186" s="26" t="n">
        <v>0</v>
      </c>
      <c r="H186" s="26" t="n">
        <v>0</v>
      </c>
      <c r="I186" s="26" t="n">
        <v>0</v>
      </c>
      <c r="J186" s="26" t="n">
        <v>0</v>
      </c>
      <c r="K186" s="27" t="n">
        <f aca="false">SUM(G186:J186)</f>
        <v>0</v>
      </c>
      <c r="L186" s="28" t="n">
        <f aca="false">IF(F185&lt;&gt;"",(F186-(F185+K186))/(F185+K186)*100,0)</f>
        <v>1.17344436414753</v>
      </c>
      <c r="M186" s="5" t="n">
        <f aca="false">1+L186/100</f>
        <v>1.01173444364148</v>
      </c>
      <c r="N186" s="29" t="n">
        <f aca="false">ROUNDUP((PRODUCT($M$11:M186)-1),4)</f>
        <v>0.6006</v>
      </c>
      <c r="O186" s="30" t="n">
        <f aca="false">((1+(ROUNDUP(N186*100,2))/100)^(365.25/(A186-$A$11+1))-1)</f>
        <v>1.65426860949987</v>
      </c>
    </row>
    <row r="187" customFormat="false" ht="13.5" hidden="false" customHeight="true" outlineLevel="0" collapsed="false">
      <c r="A187" s="24" t="s">
        <v>197</v>
      </c>
      <c r="B187" s="25" t="n">
        <v>65346.68</v>
      </c>
      <c r="C187" s="25" t="n">
        <v>11179.52</v>
      </c>
      <c r="D187" s="25" t="n">
        <v>78682.74</v>
      </c>
      <c r="E187" s="25" t="n">
        <v>7177.76</v>
      </c>
      <c r="F187" s="25" t="n">
        <f aca="false">SUM(B187:E187)</f>
        <v>162386.7</v>
      </c>
      <c r="G187" s="26" t="n">
        <v>0</v>
      </c>
      <c r="H187" s="26" t="n">
        <v>0</v>
      </c>
      <c r="I187" s="26" t="n">
        <v>0</v>
      </c>
      <c r="J187" s="26" t="n">
        <v>0</v>
      </c>
      <c r="K187" s="27" t="n">
        <f aca="false">SUM(G187:J187)</f>
        <v>0</v>
      </c>
      <c r="L187" s="28" t="n">
        <f aca="false">IF(F186&lt;&gt;"",(F187-(F186+K187))/(F186+K187)*100,0)</f>
        <v>0.243059945321093</v>
      </c>
      <c r="M187" s="5" t="n">
        <f aca="false">1+L187/100</f>
        <v>1.00243059945321</v>
      </c>
      <c r="N187" s="29" t="n">
        <f aca="false">ROUNDUP((PRODUCT($M$11:M187)-1),4)</f>
        <v>0.6044</v>
      </c>
      <c r="O187" s="30" t="n">
        <f aca="false">((1+(ROUNDUP(N187*100,2))/100)^(365.25/(A187-$A$11+1))-1)</f>
        <v>1.65261877787319</v>
      </c>
    </row>
    <row r="188" customFormat="false" ht="13.5" hidden="false" customHeight="true" outlineLevel="0" collapsed="false">
      <c r="A188" s="24" t="s">
        <v>198</v>
      </c>
      <c r="B188" s="25" t="n">
        <v>67833.93</v>
      </c>
      <c r="C188" s="25" t="n">
        <v>11327.36</v>
      </c>
      <c r="D188" s="25" t="n">
        <v>81677.59</v>
      </c>
      <c r="E188" s="25" t="n">
        <v>7272.68</v>
      </c>
      <c r="F188" s="25" t="n">
        <f aca="false">SUM(B188:E188)</f>
        <v>168111.56</v>
      </c>
      <c r="G188" s="26" t="n">
        <v>0</v>
      </c>
      <c r="H188" s="26" t="n">
        <v>0</v>
      </c>
      <c r="I188" s="26" t="n">
        <v>0</v>
      </c>
      <c r="J188" s="26" t="n">
        <v>0</v>
      </c>
      <c r="K188" s="27" t="n">
        <f aca="false">SUM(G188:J188)</f>
        <v>0</v>
      </c>
      <c r="L188" s="28" t="n">
        <f aca="false">IF(F187&lt;&gt;"",(F188-(F187+K188))/(F187+K188)*100,0)</f>
        <v>3.52544882062385</v>
      </c>
      <c r="M188" s="5" t="n">
        <f aca="false">1+L188/100</f>
        <v>1.03525448820624</v>
      </c>
      <c r="N188" s="29" t="n">
        <f aca="false">ROUNDUP((PRODUCT($M$11:M188)-1),4)</f>
        <v>0.661</v>
      </c>
      <c r="O188" s="30" t="n">
        <f aca="false">((1+(ROUNDUP(N188*100,2))/100)^(365.25/(A188-$A$11+1))-1)</f>
        <v>1.83263787386501</v>
      </c>
    </row>
    <row r="189" customFormat="false" ht="13.5" hidden="false" customHeight="true" outlineLevel="0" collapsed="false">
      <c r="A189" s="24" t="s">
        <v>199</v>
      </c>
      <c r="B189" s="25" t="n">
        <v>67833.93</v>
      </c>
      <c r="C189" s="25" t="n">
        <v>11327.36</v>
      </c>
      <c r="D189" s="25" t="n">
        <v>81677.59</v>
      </c>
      <c r="E189" s="25" t="n">
        <v>7272.68</v>
      </c>
      <c r="F189" s="25" t="n">
        <f aca="false">SUM(B189:E189)</f>
        <v>168111.56</v>
      </c>
      <c r="G189" s="26" t="n">
        <v>0</v>
      </c>
      <c r="H189" s="26" t="n">
        <v>0</v>
      </c>
      <c r="I189" s="26" t="n">
        <v>0</v>
      </c>
      <c r="J189" s="26" t="n">
        <v>0</v>
      </c>
      <c r="K189" s="27" t="n">
        <f aca="false">SUM(G189:J189)</f>
        <v>0</v>
      </c>
      <c r="L189" s="28" t="n">
        <f aca="false">IF(F188&lt;&gt;"",(F189-(F188+K189))/(F188+K189)*100,0)</f>
        <v>0</v>
      </c>
      <c r="M189" s="5" t="n">
        <f aca="false">1+L189/100</f>
        <v>1</v>
      </c>
      <c r="N189" s="29" t="n">
        <f aca="false">ROUNDUP((PRODUCT($M$11:M189)-1),4)</f>
        <v>0.661</v>
      </c>
      <c r="O189" s="30" t="n">
        <f aca="false">((1+(ROUNDUP(N189*100,2))/100)^(365.25/(A189-$A$11+1))-1)</f>
        <v>1.81620879578257</v>
      </c>
    </row>
    <row r="190" customFormat="false" ht="13.5" hidden="false" customHeight="true" outlineLevel="0" collapsed="false">
      <c r="A190" s="24" t="s">
        <v>200</v>
      </c>
      <c r="B190" s="25" t="n">
        <v>67833.93</v>
      </c>
      <c r="C190" s="25" t="n">
        <v>11327.36</v>
      </c>
      <c r="D190" s="25" t="n">
        <v>81677.59</v>
      </c>
      <c r="E190" s="25" t="n">
        <v>7272.68</v>
      </c>
      <c r="F190" s="25" t="n">
        <f aca="false">SUM(B190:E190)</f>
        <v>168111.56</v>
      </c>
      <c r="G190" s="26" t="n">
        <v>0</v>
      </c>
      <c r="H190" s="26" t="n">
        <v>0</v>
      </c>
      <c r="I190" s="26" t="n">
        <v>0</v>
      </c>
      <c r="J190" s="26" t="n">
        <v>0</v>
      </c>
      <c r="K190" s="27" t="n">
        <f aca="false">SUM(G190:J190)</f>
        <v>0</v>
      </c>
      <c r="L190" s="28" t="n">
        <f aca="false">IF(F189&lt;&gt;"",(F190-(F189+K190))/(F189+K190)*100,0)</f>
        <v>0</v>
      </c>
      <c r="M190" s="5" t="n">
        <f aca="false">1+L190/100</f>
        <v>1</v>
      </c>
      <c r="N190" s="29" t="n">
        <f aca="false">ROUNDUP((PRODUCT($M$11:M190)-1),4)</f>
        <v>0.661</v>
      </c>
      <c r="O190" s="30" t="n">
        <f aca="false">((1+(ROUNDUP(N190*100,2))/100)^(365.25/(A190-$A$11+1))-1)</f>
        <v>1.80005597015485</v>
      </c>
    </row>
    <row r="191" customFormat="false" ht="13.5" hidden="false" customHeight="true" outlineLevel="0" collapsed="false">
      <c r="A191" s="24" t="s">
        <v>201</v>
      </c>
      <c r="B191" s="25" t="n">
        <v>67384.3</v>
      </c>
      <c r="C191" s="25" t="n">
        <v>11600.16</v>
      </c>
      <c r="D191" s="25" t="n">
        <v>81136.19</v>
      </c>
      <c r="E191" s="25" t="n">
        <v>7447.83</v>
      </c>
      <c r="F191" s="25" t="n">
        <f aca="false">SUM(B191:E191)</f>
        <v>167568.48</v>
      </c>
      <c r="G191" s="26" t="n">
        <v>0</v>
      </c>
      <c r="H191" s="26" t="n">
        <v>0</v>
      </c>
      <c r="I191" s="26" t="n">
        <v>0</v>
      </c>
      <c r="J191" s="26" t="n">
        <v>0</v>
      </c>
      <c r="K191" s="27" t="n">
        <f aca="false">SUM(G191:J191)</f>
        <v>0</v>
      </c>
      <c r="L191" s="28" t="n">
        <f aca="false">IF(F190&lt;&gt;"",(F191-(F190+K191))/(F190+K191)*100,0)</f>
        <v>-0.323047385914441</v>
      </c>
      <c r="M191" s="5" t="n">
        <f aca="false">1+L191/100</f>
        <v>0.996769526140855</v>
      </c>
      <c r="N191" s="29" t="n">
        <f aca="false">ROUNDUP((PRODUCT($M$11:M191)-1),4)</f>
        <v>0.6556</v>
      </c>
      <c r="O191" s="30" t="n">
        <f aca="false">((1+(ROUNDUP(N191*100,2))/100)^(365.25/(A191-$A$11+1))-1)</f>
        <v>1.76593745516724</v>
      </c>
    </row>
    <row r="192" customFormat="false" ht="13.5" hidden="false" customHeight="true" outlineLevel="0" collapsed="false">
      <c r="A192" s="24" t="s">
        <v>202</v>
      </c>
      <c r="B192" s="25" t="n">
        <v>67571.52</v>
      </c>
      <c r="C192" s="25" t="n">
        <v>11617.76</v>
      </c>
      <c r="D192" s="25" t="n">
        <v>81361.62</v>
      </c>
      <c r="E192" s="25" t="n">
        <v>7459.13</v>
      </c>
      <c r="F192" s="25" t="n">
        <f aca="false">SUM(B192:E192)</f>
        <v>168010.03</v>
      </c>
      <c r="G192" s="26" t="n">
        <v>0</v>
      </c>
      <c r="H192" s="26" t="n">
        <v>0</v>
      </c>
      <c r="I192" s="26" t="n">
        <v>0</v>
      </c>
      <c r="J192" s="26" t="n">
        <v>0</v>
      </c>
      <c r="K192" s="27" t="n">
        <f aca="false">SUM(G192:J192)</f>
        <v>0</v>
      </c>
      <c r="L192" s="28" t="n">
        <f aca="false">IF(F191&lt;&gt;"",(F192-(F191+K192))/(F191+K192)*100,0)</f>
        <v>0.263504210338357</v>
      </c>
      <c r="M192" s="5" t="n">
        <f aca="false">1+L192/100</f>
        <v>1.00263504210338</v>
      </c>
      <c r="N192" s="29" t="n">
        <f aca="false">ROUNDUP((PRODUCT($M$11:M192)-1),4)</f>
        <v>0.66</v>
      </c>
      <c r="O192" s="30" t="n">
        <f aca="false">((1+(ROUNDUP(N192*100,2))/100)^(365.25/(A192-$A$11+1))-1)</f>
        <v>1.76520865446485</v>
      </c>
    </row>
    <row r="193" customFormat="false" ht="13.5" hidden="false" customHeight="true" outlineLevel="0" collapsed="false">
      <c r="A193" s="24" t="s">
        <v>203</v>
      </c>
      <c r="B193" s="25" t="n">
        <v>66756.12</v>
      </c>
      <c r="C193" s="25" t="n">
        <v>11408.32</v>
      </c>
      <c r="D193" s="25" t="n">
        <v>80379.82</v>
      </c>
      <c r="E193" s="25" t="n">
        <v>7324.66</v>
      </c>
      <c r="F193" s="25" t="n">
        <f aca="false">SUM(B193:E193)</f>
        <v>165868.92</v>
      </c>
      <c r="G193" s="26" t="n">
        <v>0</v>
      </c>
      <c r="H193" s="26" t="n">
        <v>0</v>
      </c>
      <c r="I193" s="26" t="n">
        <v>0</v>
      </c>
      <c r="J193" s="26" t="n">
        <v>0</v>
      </c>
      <c r="K193" s="27" t="n">
        <f aca="false">SUM(G193:J193)</f>
        <v>0</v>
      </c>
      <c r="L193" s="28" t="n">
        <f aca="false">IF(F192&lt;&gt;"",(F193-(F192+K193))/(F192+K193)*100,0)</f>
        <v>-1.27439415372998</v>
      </c>
      <c r="M193" s="5" t="n">
        <f aca="false">1+L193/100</f>
        <v>0.9872560584627</v>
      </c>
      <c r="N193" s="29" t="n">
        <f aca="false">ROUNDUP((PRODUCT($M$11:M193)-1),4)</f>
        <v>0.6389</v>
      </c>
      <c r="O193" s="30" t="n">
        <f aca="false">((1+(ROUNDUP(N193*100,2))/100)^(365.25/(A193-$A$11+1))-1)</f>
        <v>1.68056039797045</v>
      </c>
    </row>
    <row r="194" customFormat="false" ht="13.5" hidden="false" customHeight="true" outlineLevel="0" collapsed="false">
      <c r="A194" s="24" t="s">
        <v>204</v>
      </c>
      <c r="B194" s="25" t="n">
        <v>70541.26</v>
      </c>
      <c r="C194" s="25" t="n">
        <v>11441.76</v>
      </c>
      <c r="D194" s="25" t="n">
        <v>88176.58</v>
      </c>
      <c r="E194" s="25" t="n">
        <v>7346.13</v>
      </c>
      <c r="F194" s="25" t="n">
        <f aca="false">SUM(B194:E194)</f>
        <v>177505.73</v>
      </c>
      <c r="G194" s="26" t="n">
        <v>4069.69</v>
      </c>
      <c r="H194" s="26" t="n">
        <v>0</v>
      </c>
      <c r="I194" s="26" t="n">
        <v>8139.38</v>
      </c>
      <c r="J194" s="26" t="n">
        <v>0</v>
      </c>
      <c r="K194" s="27" t="n">
        <f aca="false">SUM(G194:J194)</f>
        <v>12209.07</v>
      </c>
      <c r="L194" s="28" t="n">
        <f aca="false">IF(F193&lt;&gt;"",(F194-(F193+K194))/(F193+K194)*100,0)</f>
        <v>-0.32135358221418</v>
      </c>
      <c r="M194" s="5" t="n">
        <f aca="false">1+L194/100</f>
        <v>0.996786464177858</v>
      </c>
      <c r="N194" s="29" t="n">
        <f aca="false">ROUNDUP((PRODUCT($M$11:M194)-1),4)</f>
        <v>0.6336</v>
      </c>
      <c r="O194" s="30" t="n">
        <f aca="false">((1+(ROUNDUP(N194*100,2))/100)^(365.25/(A194-$A$11+1))-1)</f>
        <v>1.64914571808451</v>
      </c>
    </row>
    <row r="195" customFormat="false" ht="13.5" hidden="false" customHeight="true" outlineLevel="0" collapsed="false">
      <c r="A195" s="24" t="s">
        <v>205</v>
      </c>
      <c r="B195" s="25" t="n">
        <v>70736.42</v>
      </c>
      <c r="C195" s="25" t="n">
        <v>12071.4</v>
      </c>
      <c r="D195" s="25" t="n">
        <v>88420.53</v>
      </c>
      <c r="E195" s="25" t="n">
        <v>7982.7</v>
      </c>
      <c r="F195" s="25" t="n">
        <f aca="false">SUM(B195:E195)</f>
        <v>179211.05</v>
      </c>
      <c r="G195" s="26" t="n">
        <v>0</v>
      </c>
      <c r="H195" s="26" t="n">
        <v>649</v>
      </c>
      <c r="I195" s="26" t="n">
        <v>0</v>
      </c>
      <c r="J195" s="26" t="n">
        <v>649</v>
      </c>
      <c r="K195" s="27" t="n">
        <f aca="false">SUM(G195:J195)</f>
        <v>1298</v>
      </c>
      <c r="L195" s="28" t="n">
        <f aca="false">IF(F194&lt;&gt;"",(F195-(F194+K195))/(F194+K195)*100,0)</f>
        <v>0.227802854000852</v>
      </c>
      <c r="M195" s="5" t="n">
        <f aca="false">1+L195/100</f>
        <v>1.00227802854001</v>
      </c>
      <c r="N195" s="29" t="n">
        <f aca="false">ROUNDUP((PRODUCT($M$11:M195)-1),4)</f>
        <v>0.6373</v>
      </c>
      <c r="O195" s="30" t="n">
        <f aca="false">((1+(ROUNDUP(N195*100,2))/100)^(365.25/(A195-$A$11+1))-1)</f>
        <v>1.64702861311871</v>
      </c>
    </row>
    <row r="196" customFormat="false" ht="13.5" hidden="false" customHeight="true" outlineLevel="0" collapsed="false">
      <c r="A196" s="24" t="s">
        <v>206</v>
      </c>
      <c r="B196" s="25" t="n">
        <v>70736.42</v>
      </c>
      <c r="C196" s="25" t="n">
        <v>12071.4</v>
      </c>
      <c r="D196" s="25" t="n">
        <v>88420.53</v>
      </c>
      <c r="E196" s="25" t="n">
        <v>7982.7</v>
      </c>
      <c r="F196" s="25" t="n">
        <f aca="false">SUM(B196:E196)</f>
        <v>179211.05</v>
      </c>
      <c r="G196" s="26" t="n">
        <v>0</v>
      </c>
      <c r="H196" s="26" t="n">
        <v>0</v>
      </c>
      <c r="I196" s="26" t="n">
        <v>0</v>
      </c>
      <c r="J196" s="26" t="n">
        <v>0</v>
      </c>
      <c r="K196" s="27" t="n">
        <f aca="false">SUM(G196:J196)</f>
        <v>0</v>
      </c>
      <c r="L196" s="28" t="n">
        <f aca="false">IF(F195&lt;&gt;"",(F196-(F195+K196))/(F195+K196)*100,0)</f>
        <v>0</v>
      </c>
      <c r="M196" s="5" t="n">
        <f aca="false">1+L196/100</f>
        <v>1</v>
      </c>
      <c r="N196" s="29" t="n">
        <f aca="false">ROUNDUP((PRODUCT($M$11:M196)-1),4)</f>
        <v>0.6373</v>
      </c>
      <c r="O196" s="30" t="n">
        <f aca="false">((1+(ROUNDUP(N196*100,2))/100)^(365.25/(A196-$A$11+1))-1)</f>
        <v>1.63321148082331</v>
      </c>
    </row>
    <row r="197" customFormat="false" ht="13.5" hidden="false" customHeight="true" outlineLevel="0" collapsed="false">
      <c r="A197" s="24" t="s">
        <v>207</v>
      </c>
      <c r="B197" s="25" t="n">
        <v>70736.42</v>
      </c>
      <c r="C197" s="25" t="n">
        <v>12071.4</v>
      </c>
      <c r="D197" s="25" t="n">
        <v>88420.53</v>
      </c>
      <c r="E197" s="25" t="n">
        <v>7982.7</v>
      </c>
      <c r="F197" s="25" t="n">
        <f aca="false">SUM(B197:E197)</f>
        <v>179211.05</v>
      </c>
      <c r="G197" s="26" t="n">
        <v>0</v>
      </c>
      <c r="H197" s="26" t="n">
        <v>0</v>
      </c>
      <c r="I197" s="26" t="n">
        <v>0</v>
      </c>
      <c r="J197" s="26" t="n">
        <v>0</v>
      </c>
      <c r="K197" s="27" t="n">
        <f aca="false">SUM(G197:J197)</f>
        <v>0</v>
      </c>
      <c r="L197" s="28" t="n">
        <f aca="false">IF(F196&lt;&gt;"",(F197-(F196+K197))/(F196+K197)*100,0)</f>
        <v>0</v>
      </c>
      <c r="M197" s="5" t="n">
        <f aca="false">1+L197/100</f>
        <v>1</v>
      </c>
      <c r="N197" s="29" t="n">
        <f aca="false">ROUNDUP((PRODUCT($M$11:M197)-1),4)</f>
        <v>0.6373</v>
      </c>
      <c r="O197" s="30" t="n">
        <f aca="false">((1+(ROUNDUP(N197*100,2))/100)^(365.25/(A197-$A$11+1))-1)</f>
        <v>1.61961309729553</v>
      </c>
    </row>
    <row r="198" customFormat="false" ht="13.5" hidden="false" customHeight="true" outlineLevel="0" collapsed="false">
      <c r="A198" s="24" t="s">
        <v>208</v>
      </c>
      <c r="B198" s="25" t="n">
        <v>70231.01</v>
      </c>
      <c r="C198" s="25" t="n">
        <v>12112.32</v>
      </c>
      <c r="D198" s="25" t="n">
        <v>87788.77</v>
      </c>
      <c r="E198" s="25" t="n">
        <v>8009.76</v>
      </c>
      <c r="F198" s="25" t="n">
        <f aca="false">SUM(B198:E198)</f>
        <v>178141.86</v>
      </c>
      <c r="G198" s="26" t="n">
        <v>0</v>
      </c>
      <c r="H198" s="26" t="n">
        <v>0</v>
      </c>
      <c r="I198" s="26" t="n">
        <v>0</v>
      </c>
      <c r="J198" s="26" t="n">
        <v>0</v>
      </c>
      <c r="K198" s="27" t="n">
        <f aca="false">SUM(G198:J198)</f>
        <v>0</v>
      </c>
      <c r="L198" s="28" t="n">
        <f aca="false">IF(F197&lt;&gt;"",(F198-(F197+K198))/(F197+K198)*100,0)</f>
        <v>-0.596609416662646</v>
      </c>
      <c r="M198" s="5" t="n">
        <f aca="false">1+L198/100</f>
        <v>0.994033905833374</v>
      </c>
      <c r="N198" s="29" t="n">
        <f aca="false">ROUNDUP((PRODUCT($M$11:M198)-1),4)</f>
        <v>0.6275</v>
      </c>
      <c r="O198" s="30" t="n">
        <f aca="false">((1+(ROUNDUP(N198*100,2))/100)^(365.25/(A198-$A$11+1))-1)</f>
        <v>1.57600702969399</v>
      </c>
    </row>
    <row r="199" customFormat="false" ht="13.5" hidden="false" customHeight="true" outlineLevel="0" collapsed="false">
      <c r="A199" s="24" t="s">
        <v>209</v>
      </c>
      <c r="B199" s="25" t="n">
        <v>72055.9</v>
      </c>
      <c r="C199" s="25" t="n">
        <v>11963.52</v>
      </c>
      <c r="D199" s="25" t="n">
        <v>90838.24</v>
      </c>
      <c r="E199" s="25" t="n">
        <v>7911.36</v>
      </c>
      <c r="F199" s="25" t="n">
        <f aca="false">SUM(B199:E199)</f>
        <v>182769.02</v>
      </c>
      <c r="G199" s="26" t="n">
        <v>0</v>
      </c>
      <c r="H199" s="26" t="n">
        <v>0</v>
      </c>
      <c r="I199" s="26" t="n">
        <v>0</v>
      </c>
      <c r="J199" s="26" t="n">
        <v>0</v>
      </c>
      <c r="K199" s="27" t="n">
        <f aca="false">SUM(G199:J199)</f>
        <v>0</v>
      </c>
      <c r="L199" s="28" t="n">
        <f aca="false">IF(F198&lt;&gt;"",(F199-(F198+K199))/(F198+K199)*100,0)</f>
        <v>2.59745800341369</v>
      </c>
      <c r="M199" s="5" t="n">
        <f aca="false">1+L199/100</f>
        <v>1.02597458003414</v>
      </c>
      <c r="N199" s="29" t="n">
        <f aca="false">ROUNDUP((PRODUCT($M$11:M199)-1),4)</f>
        <v>0.6698</v>
      </c>
      <c r="O199" s="30" t="n">
        <f aca="false">((1+(ROUNDUP(N199*100,2))/100)^(365.25/(A199-$A$11+1))-1)</f>
        <v>1.69344367772831</v>
      </c>
    </row>
    <row r="200" customFormat="false" ht="13.5" hidden="false" customHeight="true" outlineLevel="0" collapsed="false">
      <c r="A200" s="24" t="s">
        <v>210</v>
      </c>
      <c r="B200" s="25" t="n">
        <v>70936.49</v>
      </c>
      <c r="C200" s="25" t="n">
        <v>12231.64</v>
      </c>
      <c r="D200" s="25" t="n">
        <v>89427.04</v>
      </c>
      <c r="E200" s="25" t="n">
        <v>8197.12</v>
      </c>
      <c r="F200" s="25" t="n">
        <f aca="false">SUM(B200:E200)</f>
        <v>180792.29</v>
      </c>
      <c r="G200" s="26" t="n">
        <v>0</v>
      </c>
      <c r="H200" s="26" t="n">
        <v>0</v>
      </c>
      <c r="I200" s="26" t="n">
        <v>0</v>
      </c>
      <c r="J200" s="26" t="n">
        <v>0</v>
      </c>
      <c r="K200" s="27" t="n">
        <f aca="false">SUM(G200:J200)</f>
        <v>0</v>
      </c>
      <c r="L200" s="28" t="n">
        <f aca="false">IF(F199&lt;&gt;"",(F200-(F199+K200))/(F199+K200)*100,0)</f>
        <v>-1.08154543915593</v>
      </c>
      <c r="M200" s="5" t="n">
        <f aca="false">1+L200/100</f>
        <v>0.989184545608441</v>
      </c>
      <c r="N200" s="29" t="n">
        <f aca="false">ROUNDUP((PRODUCT($M$11:M200)-1),4)</f>
        <v>0.6518</v>
      </c>
      <c r="O200" s="30" t="n">
        <f aca="false">((1+(ROUNDUP(N200*100,2))/100)^(365.25/(A200-$A$11+1))-1)</f>
        <v>1.62418556160269</v>
      </c>
    </row>
    <row r="201" customFormat="false" ht="13.5" hidden="false" customHeight="true" outlineLevel="0" collapsed="false">
      <c r="A201" s="24" t="s">
        <v>211</v>
      </c>
      <c r="B201" s="25" t="n">
        <v>70117.68</v>
      </c>
      <c r="C201" s="25" t="n">
        <v>12036.82</v>
      </c>
      <c r="D201" s="25" t="n">
        <v>88394.8</v>
      </c>
      <c r="E201" s="25" t="n">
        <v>8066.56</v>
      </c>
      <c r="F201" s="25" t="n">
        <f aca="false">SUM(B201:E201)</f>
        <v>178615.86</v>
      </c>
      <c r="G201" s="26" t="n">
        <v>0</v>
      </c>
      <c r="H201" s="26" t="n">
        <v>0</v>
      </c>
      <c r="I201" s="26" t="n">
        <v>0</v>
      </c>
      <c r="J201" s="26" t="n">
        <v>0</v>
      </c>
      <c r="K201" s="27" t="n">
        <f aca="false">SUM(G201:J201)</f>
        <v>0</v>
      </c>
      <c r="L201" s="28" t="n">
        <f aca="false">IF(F200&lt;&gt;"",(F201-(F200+K201))/(F200+K201)*100,0)</f>
        <v>-1.20382899071638</v>
      </c>
      <c r="M201" s="5" t="n">
        <f aca="false">1+L201/100</f>
        <v>0.987961710092836</v>
      </c>
      <c r="N201" s="29" t="n">
        <f aca="false">ROUNDUP((PRODUCT($M$11:M201)-1),4)</f>
        <v>0.6319</v>
      </c>
      <c r="O201" s="30" t="n">
        <f aca="false">((1+(ROUNDUP(N201*100,2))/100)^(365.25/(A201-$A$11+1))-1)</f>
        <v>1.55114204686713</v>
      </c>
    </row>
    <row r="202" customFormat="false" ht="13.5" hidden="false" customHeight="true" outlineLevel="0" collapsed="false">
      <c r="A202" s="24" t="s">
        <v>212</v>
      </c>
      <c r="B202" s="25" t="n">
        <v>69743.73</v>
      </c>
      <c r="C202" s="25" t="n">
        <v>11830.54</v>
      </c>
      <c r="D202" s="25" t="n">
        <v>87923.38</v>
      </c>
      <c r="E202" s="25" t="n">
        <v>7928.32</v>
      </c>
      <c r="F202" s="25" t="n">
        <f aca="false">SUM(B202:E202)</f>
        <v>177425.97</v>
      </c>
      <c r="G202" s="26" t="n">
        <v>0</v>
      </c>
      <c r="H202" s="26" t="n">
        <v>0</v>
      </c>
      <c r="I202" s="26" t="n">
        <v>0</v>
      </c>
      <c r="J202" s="26" t="n">
        <v>0</v>
      </c>
      <c r="K202" s="27" t="n">
        <f aca="false">SUM(G202:J202)</f>
        <v>0</v>
      </c>
      <c r="L202" s="28" t="n">
        <f aca="false">IF(F201&lt;&gt;"",(F202-(F201+K202))/(F201+K202)*100,0)</f>
        <v>-0.666172645587007</v>
      </c>
      <c r="M202" s="5" t="n">
        <f aca="false">1+L202/100</f>
        <v>0.99333827354413</v>
      </c>
      <c r="N202" s="29" t="n">
        <f aca="false">ROUNDUP((PRODUCT($M$11:M202)-1),4)</f>
        <v>0.621</v>
      </c>
      <c r="O202" s="30" t="n">
        <f aca="false">((1+(ROUNDUP(N202*100,2))/100)^(365.25/(A202-$A$11+1))-1)</f>
        <v>1.50656751627029</v>
      </c>
    </row>
    <row r="203" customFormat="false" ht="13.5" hidden="false" customHeight="true" outlineLevel="0" collapsed="false">
      <c r="A203" s="24" t="s">
        <v>213</v>
      </c>
      <c r="B203" s="25" t="n">
        <v>69743.73</v>
      </c>
      <c r="C203" s="25" t="n">
        <v>11830.54</v>
      </c>
      <c r="D203" s="25" t="n">
        <v>87923.38</v>
      </c>
      <c r="E203" s="25" t="n">
        <v>7928.32</v>
      </c>
      <c r="F203" s="25" t="n">
        <f aca="false">SUM(B203:E203)</f>
        <v>177425.97</v>
      </c>
      <c r="G203" s="26" t="n">
        <v>0</v>
      </c>
      <c r="H203" s="26" t="n">
        <v>0</v>
      </c>
      <c r="I203" s="26" t="n">
        <v>0</v>
      </c>
      <c r="J203" s="26" t="n">
        <v>0</v>
      </c>
      <c r="K203" s="27" t="n">
        <f aca="false">SUM(G203:J203)</f>
        <v>0</v>
      </c>
      <c r="L203" s="28" t="n">
        <f aca="false">IF(F202&lt;&gt;"",(F203-(F202+K203))/(F202+K203)*100,0)</f>
        <v>0</v>
      </c>
      <c r="M203" s="5" t="n">
        <f aca="false">1+L203/100</f>
        <v>1</v>
      </c>
      <c r="N203" s="29" t="n">
        <f aca="false">ROUNDUP((PRODUCT($M$11:M203)-1),4)</f>
        <v>0.621</v>
      </c>
      <c r="O203" s="30" t="n">
        <f aca="false">((1+(ROUNDUP(N203*100,2))/100)^(365.25/(A203-$A$11+1))-1)</f>
        <v>1.49466157787745</v>
      </c>
    </row>
    <row r="204" customFormat="false" ht="13.5" hidden="false" customHeight="true" outlineLevel="0" collapsed="false">
      <c r="A204" s="24" t="s">
        <v>214</v>
      </c>
      <c r="B204" s="25" t="n">
        <v>71726.97</v>
      </c>
      <c r="C204" s="25" t="n">
        <v>11830.54</v>
      </c>
      <c r="D204" s="25" t="n">
        <v>91889.85</v>
      </c>
      <c r="E204" s="25" t="n">
        <v>7928.32</v>
      </c>
      <c r="F204" s="25" t="n">
        <f aca="false">SUM(B204:E204)</f>
        <v>183375.68</v>
      </c>
      <c r="G204" s="26" t="n">
        <v>0</v>
      </c>
      <c r="H204" s="26" t="n">
        <v>0</v>
      </c>
      <c r="I204" s="26" t="n">
        <v>0</v>
      </c>
      <c r="J204" s="26" t="n">
        <v>0</v>
      </c>
      <c r="K204" s="27" t="n">
        <f aca="false">SUM(G204:J204)</f>
        <v>0</v>
      </c>
      <c r="L204" s="28" t="n">
        <f aca="false">IF(F203&lt;&gt;"",(F204-(F203+K204))/(F203+K204)*100,0)</f>
        <v>3.35334787799102</v>
      </c>
      <c r="M204" s="5" t="n">
        <f aca="false">1+L204/100</f>
        <v>1.03353347877991</v>
      </c>
      <c r="N204" s="29" t="n">
        <f aca="false">ROUNDUP((PRODUCT($M$11:M204)-1),4)</f>
        <v>0.6754</v>
      </c>
      <c r="O204" s="30" t="n">
        <f aca="false">((1+(ROUNDUP(N204*100,2))/100)^(365.25/(A204-$A$11+1))-1)</f>
        <v>1.64213548225763</v>
      </c>
    </row>
    <row r="205" customFormat="false" ht="13.5" hidden="false" customHeight="true" outlineLevel="0" collapsed="false">
      <c r="A205" s="24" t="s">
        <v>215</v>
      </c>
      <c r="B205" s="25" t="n">
        <v>69884.38</v>
      </c>
      <c r="C205" s="25" t="n">
        <v>11648.64</v>
      </c>
      <c r="D205" s="25" t="n">
        <v>89529.3</v>
      </c>
      <c r="E205" s="25" t="n">
        <v>7826.43</v>
      </c>
      <c r="F205" s="25" t="n">
        <f aca="false">SUM(B205:E205)</f>
        <v>178888.75</v>
      </c>
      <c r="G205" s="26" t="n">
        <v>0</v>
      </c>
      <c r="H205" s="26" t="n">
        <v>0</v>
      </c>
      <c r="I205" s="26" t="n">
        <v>0</v>
      </c>
      <c r="J205" s="26" t="n">
        <v>0</v>
      </c>
      <c r="K205" s="27" t="n">
        <f aca="false">SUM(G205:J205)</f>
        <v>0</v>
      </c>
      <c r="L205" s="28" t="n">
        <f aca="false">IF(F204&lt;&gt;"",(F205-(F204+K205))/(F204+K205)*100,0)</f>
        <v>-2.44685118550071</v>
      </c>
      <c r="M205" s="5" t="n">
        <f aca="false">1+L205/100</f>
        <v>0.975531488144993</v>
      </c>
      <c r="N205" s="29" t="n">
        <f aca="false">ROUNDUP((PRODUCT($M$11:M205)-1),4)</f>
        <v>0.6344</v>
      </c>
      <c r="O205" s="30" t="n">
        <f aca="false">((1+(ROUNDUP(N205*100,2))/100)^(365.25/(A205-$A$11+1))-1)</f>
        <v>1.50978551522729</v>
      </c>
    </row>
    <row r="206" customFormat="false" ht="13.5" hidden="false" customHeight="true" outlineLevel="0" collapsed="false">
      <c r="A206" s="24" t="s">
        <v>216</v>
      </c>
      <c r="B206" s="25" t="n">
        <v>69333.18</v>
      </c>
      <c r="C206" s="25" t="n">
        <v>11525.76</v>
      </c>
      <c r="D206" s="25" t="n">
        <v>88823.15</v>
      </c>
      <c r="E206" s="25" t="n">
        <v>7743.87</v>
      </c>
      <c r="F206" s="25" t="n">
        <f aca="false">SUM(B206:E206)</f>
        <v>177425.96</v>
      </c>
      <c r="G206" s="26" t="n">
        <v>0</v>
      </c>
      <c r="H206" s="26" t="n">
        <v>0</v>
      </c>
      <c r="I206" s="26" t="n">
        <v>0</v>
      </c>
      <c r="J206" s="26" t="n">
        <v>0</v>
      </c>
      <c r="K206" s="27" t="n">
        <f aca="false">SUM(G206:J206)</f>
        <v>0</v>
      </c>
      <c r="L206" s="28" t="n">
        <f aca="false">IF(F205&lt;&gt;"",(F206-(F205+K206))/(F205+K206)*100,0)</f>
        <v>-0.817709330519671</v>
      </c>
      <c r="M206" s="5" t="n">
        <f aca="false">1+L206/100</f>
        <v>0.991822906694803</v>
      </c>
      <c r="N206" s="29" t="n">
        <f aca="false">ROUNDUP((PRODUCT($M$11:M206)-1),4)</f>
        <v>0.621</v>
      </c>
      <c r="O206" s="30" t="n">
        <f aca="false">((1+(ROUNDUP(N206*100,2))/100)^(365.25/(A206-$A$11+1))-1)</f>
        <v>1.45999899374289</v>
      </c>
    </row>
    <row r="207" customFormat="false" ht="13.5" hidden="false" customHeight="true" outlineLevel="0" collapsed="false">
      <c r="A207" s="24" t="s">
        <v>217</v>
      </c>
      <c r="B207" s="25" t="n">
        <v>69170.95</v>
      </c>
      <c r="C207" s="25" t="n">
        <v>11856</v>
      </c>
      <c r="D207" s="25" t="n">
        <v>88615.32</v>
      </c>
      <c r="E207" s="25" t="n">
        <v>7965.75</v>
      </c>
      <c r="F207" s="25" t="n">
        <f aca="false">SUM(B207:E207)</f>
        <v>177608.02</v>
      </c>
      <c r="G207" s="26" t="n">
        <v>0</v>
      </c>
      <c r="H207" s="26" t="n">
        <v>0</v>
      </c>
      <c r="I207" s="26" t="n">
        <v>0</v>
      </c>
      <c r="J207" s="26" t="n">
        <v>0</v>
      </c>
      <c r="K207" s="27" t="n">
        <f aca="false">SUM(G207:J207)</f>
        <v>0</v>
      </c>
      <c r="L207" s="28" t="n">
        <f aca="false">IF(F206&lt;&gt;"",(F207-(F206+K207))/(F206+K207)*100,0)</f>
        <v>0.102611816219017</v>
      </c>
      <c r="M207" s="5" t="n">
        <f aca="false">1+L207/100</f>
        <v>1.00102611816219</v>
      </c>
      <c r="N207" s="29" t="n">
        <f aca="false">ROUNDUP((PRODUCT($M$11:M207)-1),4)</f>
        <v>0.6227</v>
      </c>
      <c r="O207" s="30" t="n">
        <f aca="false">((1+(ROUNDUP(N207*100,2))/100)^(365.25/(A207-$A$11+1))-1)</f>
        <v>1.4535476469699</v>
      </c>
    </row>
    <row r="208" customFormat="false" ht="13.5" hidden="false" customHeight="true" outlineLevel="0" collapsed="false">
      <c r="A208" s="24" t="s">
        <v>218</v>
      </c>
      <c r="B208" s="25" t="n">
        <v>66841.08</v>
      </c>
      <c r="C208" s="25" t="n">
        <v>11856</v>
      </c>
      <c r="D208" s="25" t="n">
        <v>85630.5</v>
      </c>
      <c r="E208" s="25" t="n">
        <v>7965.75</v>
      </c>
      <c r="F208" s="25" t="n">
        <f aca="false">SUM(B208:E208)</f>
        <v>172293.33</v>
      </c>
      <c r="G208" s="26" t="n">
        <v>0</v>
      </c>
      <c r="H208" s="26" t="n">
        <v>0</v>
      </c>
      <c r="I208" s="26" t="n">
        <v>0</v>
      </c>
      <c r="J208" s="26" t="n">
        <v>0</v>
      </c>
      <c r="K208" s="27" t="n">
        <f aca="false">SUM(G208:J208)</f>
        <v>0</v>
      </c>
      <c r="L208" s="28" t="n">
        <f aca="false">IF(F207&lt;&gt;"",(F208-(F207+K208))/(F207+K208)*100,0)</f>
        <v>-2.99237050218791</v>
      </c>
      <c r="M208" s="5" t="n">
        <f aca="false">1+L208/100</f>
        <v>0.970076294978121</v>
      </c>
      <c r="N208" s="29" t="n">
        <f aca="false">ROUNDUP((PRODUCT($M$11:M208)-1),4)</f>
        <v>0.5741</v>
      </c>
      <c r="O208" s="30" t="n">
        <f aca="false">((1+(ROUNDUP(N208*100,2))/100)^(365.25/(A208-$A$11+1))-1)</f>
        <v>1.30921793375744</v>
      </c>
    </row>
    <row r="209" customFormat="false" ht="13.5" hidden="false" customHeight="true" outlineLevel="0" collapsed="false">
      <c r="A209" s="24" t="s">
        <v>219</v>
      </c>
      <c r="B209" s="25" t="n">
        <v>68842.62</v>
      </c>
      <c r="C209" s="25" t="n">
        <v>11458.56</v>
      </c>
      <c r="D209" s="25" t="n">
        <v>88646.66</v>
      </c>
      <c r="E209" s="25" t="n">
        <v>7698.72</v>
      </c>
      <c r="F209" s="25" t="n">
        <f aca="false">SUM(B209:E209)</f>
        <v>176646.56</v>
      </c>
      <c r="G209" s="26" t="n">
        <v>0</v>
      </c>
      <c r="H209" s="26" t="n">
        <v>0</v>
      </c>
      <c r="I209" s="26" t="n">
        <v>0</v>
      </c>
      <c r="J209" s="26" t="n">
        <v>0</v>
      </c>
      <c r="K209" s="27" t="n">
        <f aca="false">SUM(G209:J209)</f>
        <v>0</v>
      </c>
      <c r="L209" s="28" t="n">
        <f aca="false">IF(F208&lt;&gt;"",(F209-(F208+K209))/(F208+K209)*100,0)</f>
        <v>2.52663872710568</v>
      </c>
      <c r="M209" s="5" t="n">
        <f aca="false">1+L209/100</f>
        <v>1.02526638727106</v>
      </c>
      <c r="N209" s="29" t="n">
        <f aca="false">ROUNDUP((PRODUCT($M$11:M209)-1),4)</f>
        <v>0.6139</v>
      </c>
      <c r="O209" s="30" t="n">
        <f aca="false">((1+(ROUNDUP(N209*100,2))/100)^(365.25/(A209-$A$11+1))-1)</f>
        <v>1.40736749437411</v>
      </c>
    </row>
    <row r="210" customFormat="false" ht="13.5" hidden="false" customHeight="true" outlineLevel="0" collapsed="false">
      <c r="A210" s="24" t="s">
        <v>220</v>
      </c>
      <c r="B210" s="25" t="n">
        <v>68842.62</v>
      </c>
      <c r="C210" s="25" t="n">
        <v>11518.24</v>
      </c>
      <c r="D210" s="25" t="n">
        <v>88646.66</v>
      </c>
      <c r="E210" s="25" t="n">
        <v>7758.4</v>
      </c>
      <c r="F210" s="25" t="n">
        <f aca="false">SUM(B210:E210)</f>
        <v>176765.92</v>
      </c>
      <c r="G210" s="26" t="n">
        <v>0</v>
      </c>
      <c r="H210" s="26" t="n">
        <v>0</v>
      </c>
      <c r="I210" s="26" t="n">
        <v>0</v>
      </c>
      <c r="J210" s="26" t="n">
        <v>0</v>
      </c>
      <c r="K210" s="27" t="n">
        <f aca="false">SUM(G210:J210)</f>
        <v>0</v>
      </c>
      <c r="L210" s="28" t="n">
        <f aca="false">IF(F209&lt;&gt;"",(F210-(F209+K210))/(F209+K210)*100,0)</f>
        <v>0.0675699543766864</v>
      </c>
      <c r="M210" s="5" t="n">
        <f aca="false">1+L210/100</f>
        <v>1.00067569954377</v>
      </c>
      <c r="N210" s="29" t="n">
        <f aca="false">ROUNDUP((PRODUCT($M$11:M210)-1),4)</f>
        <v>0.615</v>
      </c>
      <c r="O210" s="30" t="n">
        <f aca="false">((1+(ROUNDUP(N210*100,2))/100)^(365.25/(A210-$A$11+1))-1)</f>
        <v>1.39980015377648</v>
      </c>
    </row>
    <row r="211" customFormat="false" ht="13.5" hidden="false" customHeight="true" outlineLevel="0" collapsed="false">
      <c r="A211" s="24" t="s">
        <v>221</v>
      </c>
      <c r="B211" s="25" t="n">
        <v>68842.62</v>
      </c>
      <c r="C211" s="25" t="n">
        <v>11518.24</v>
      </c>
      <c r="D211" s="25" t="n">
        <v>88646.66</v>
      </c>
      <c r="E211" s="25" t="n">
        <v>7758.4</v>
      </c>
      <c r="F211" s="25" t="n">
        <f aca="false">SUM(B211:E211)</f>
        <v>176765.92</v>
      </c>
      <c r="G211" s="26" t="n">
        <v>0</v>
      </c>
      <c r="H211" s="26" t="n">
        <v>0</v>
      </c>
      <c r="I211" s="26" t="n">
        <v>0</v>
      </c>
      <c r="J211" s="26" t="n">
        <v>0</v>
      </c>
      <c r="K211" s="27" t="n">
        <f aca="false">SUM(G211:J211)</f>
        <v>0</v>
      </c>
      <c r="L211" s="28" t="n">
        <f aca="false">IF(F210&lt;&gt;"",(F211-(F210+K211))/(F210+K211)*100,0)</f>
        <v>0</v>
      </c>
      <c r="M211" s="5" t="n">
        <f aca="false">1+L211/100</f>
        <v>1</v>
      </c>
      <c r="N211" s="29" t="n">
        <f aca="false">ROUNDUP((PRODUCT($M$11:M211)-1),4)</f>
        <v>0.615</v>
      </c>
      <c r="O211" s="30" t="n">
        <f aca="false">((1+(ROUNDUP(N211*100,2))/100)^(365.25/(A211-$A$11+1))-1)</f>
        <v>1.38937138629568</v>
      </c>
    </row>
    <row r="212" customFormat="false" ht="13.5" hidden="false" customHeight="true" outlineLevel="0" collapsed="false">
      <c r="A212" s="24" t="s">
        <v>222</v>
      </c>
      <c r="B212" s="25" t="n">
        <v>68839.31</v>
      </c>
      <c r="C212" s="25" t="n">
        <v>11709.31</v>
      </c>
      <c r="D212" s="25" t="n">
        <v>88642.39</v>
      </c>
      <c r="E212" s="25" t="n">
        <v>7887.1</v>
      </c>
      <c r="F212" s="25" t="n">
        <f aca="false">SUM(B212:E212)</f>
        <v>177078.11</v>
      </c>
      <c r="G212" s="26" t="n">
        <v>0</v>
      </c>
      <c r="H212" s="26" t="n">
        <v>0</v>
      </c>
      <c r="I212" s="26" t="n">
        <v>0</v>
      </c>
      <c r="J212" s="26" t="n">
        <v>0</v>
      </c>
      <c r="K212" s="27" t="n">
        <f aca="false">SUM(G212:J212)</f>
        <v>0</v>
      </c>
      <c r="L212" s="28" t="n">
        <f aca="false">IF(F211&lt;&gt;"",(F212-(F211+K212))/(F211+K212)*100,0)</f>
        <v>0.176612098078636</v>
      </c>
      <c r="M212" s="5" t="n">
        <f aca="false">1+L212/100</f>
        <v>1.00176612098079</v>
      </c>
      <c r="N212" s="29" t="n">
        <f aca="false">ROUNDUP((PRODUCT($M$11:M212)-1),4)</f>
        <v>0.6178</v>
      </c>
      <c r="O212" s="30" t="n">
        <f aca="false">((1+(ROUNDUP(N212*100,2))/100)^(365.25/(A212-$A$11+1))-1)</f>
        <v>1.38655397068557</v>
      </c>
    </row>
    <row r="213" customFormat="false" ht="13.5" hidden="false" customHeight="true" outlineLevel="0" collapsed="false">
      <c r="A213" s="24" t="s">
        <v>223</v>
      </c>
      <c r="B213" s="25" t="n">
        <v>70023.66</v>
      </c>
      <c r="C213" s="25" t="n">
        <v>11767.21</v>
      </c>
      <c r="D213" s="25" t="n">
        <v>90167.45</v>
      </c>
      <c r="E213" s="25" t="n">
        <v>7926.1</v>
      </c>
      <c r="F213" s="25" t="n">
        <f aca="false">SUM(B213:E213)</f>
        <v>179884.42</v>
      </c>
      <c r="G213" s="26" t="n">
        <v>0</v>
      </c>
      <c r="H213" s="26" t="n">
        <v>0</v>
      </c>
      <c r="I213" s="26" t="n">
        <v>0</v>
      </c>
      <c r="J213" s="26" t="n">
        <v>0</v>
      </c>
      <c r="K213" s="27" t="n">
        <f aca="false">SUM(G213:J213)</f>
        <v>0</v>
      </c>
      <c r="L213" s="28" t="n">
        <f aca="false">IF(F212&lt;&gt;"",(F213-(F212+K213))/(F212+K213)*100,0)</f>
        <v>1.58478651031459</v>
      </c>
      <c r="M213" s="5" t="n">
        <f aca="false">1+L213/100</f>
        <v>1.01584786510315</v>
      </c>
      <c r="N213" s="29" t="n">
        <f aca="false">ROUNDUP((PRODUCT($M$11:M213)-1),4)</f>
        <v>0.6435</v>
      </c>
      <c r="O213" s="30" t="n">
        <f aca="false">((1+(ROUNDUP(N213*100,2))/100)^(365.25/(A213-$A$11+1))-1)</f>
        <v>1.44470262814598</v>
      </c>
    </row>
    <row r="214" customFormat="false" ht="13.5" hidden="false" customHeight="true" outlineLevel="0" collapsed="false">
      <c r="A214" s="24" t="s">
        <v>224</v>
      </c>
      <c r="B214" s="25" t="n">
        <v>70879.62</v>
      </c>
      <c r="C214" s="25" t="n">
        <v>11585.79</v>
      </c>
      <c r="D214" s="25" t="n">
        <v>91951.95</v>
      </c>
      <c r="E214" s="25" t="n">
        <v>7803.9</v>
      </c>
      <c r="F214" s="25" t="n">
        <f aca="false">SUM(B214:E214)</f>
        <v>182221.26</v>
      </c>
      <c r="G214" s="26" t="n">
        <v>0</v>
      </c>
      <c r="H214" s="26" t="n">
        <v>0</v>
      </c>
      <c r="I214" s="26" t="n">
        <v>0</v>
      </c>
      <c r="J214" s="26" t="n">
        <v>0</v>
      </c>
      <c r="K214" s="27" t="n">
        <f aca="false">SUM(G214:J214)</f>
        <v>0</v>
      </c>
      <c r="L214" s="28" t="n">
        <f aca="false">IF(F213&lt;&gt;"",(F214-(F213+K214))/(F213+K214)*100,0)</f>
        <v>1.29907859724592</v>
      </c>
      <c r="M214" s="5" t="n">
        <f aca="false">1+L214/100</f>
        <v>1.01299078597246</v>
      </c>
      <c r="N214" s="29" t="n">
        <f aca="false">ROUNDUP((PRODUCT($M$11:M214)-1),4)</f>
        <v>0.6648</v>
      </c>
      <c r="O214" s="30" t="n">
        <f aca="false">((1+(ROUNDUP(N214*100,2))/100)^(365.25/(A214-$A$11+1))-1)</f>
        <v>1.49078223779293</v>
      </c>
    </row>
    <row r="215" customFormat="false" ht="13.5" hidden="false" customHeight="true" outlineLevel="0" collapsed="false">
      <c r="A215" s="24" t="s">
        <v>225</v>
      </c>
      <c r="B215" s="25" t="n">
        <v>71141.12</v>
      </c>
      <c r="C215" s="25" t="n">
        <v>11747.11</v>
      </c>
      <c r="D215" s="25" t="n">
        <v>92291.18</v>
      </c>
      <c r="E215" s="25" t="n">
        <v>7990.42</v>
      </c>
      <c r="F215" s="25" t="n">
        <f aca="false">SUM(B215:E215)</f>
        <v>183169.83</v>
      </c>
      <c r="G215" s="26" t="n">
        <v>0</v>
      </c>
      <c r="H215" s="26" t="n">
        <v>0</v>
      </c>
      <c r="I215" s="26" t="n">
        <v>0</v>
      </c>
      <c r="J215" s="26" t="n">
        <v>0</v>
      </c>
      <c r="K215" s="27" t="n">
        <f aca="false">SUM(G215:J215)</f>
        <v>0</v>
      </c>
      <c r="L215" s="28" t="n">
        <f aca="false">IF(F214&lt;&gt;"",(F215-(F214+K215))/(F214+K215)*100,0)</f>
        <v>0.520559456124937</v>
      </c>
      <c r="M215" s="5" t="n">
        <f aca="false">1+L215/100</f>
        <v>1.00520559456125</v>
      </c>
      <c r="N215" s="29" t="n">
        <f aca="false">ROUNDUP((PRODUCT($M$11:M215)-1),4)</f>
        <v>0.6735</v>
      </c>
      <c r="O215" s="30" t="n">
        <f aca="false">((1+(ROUNDUP(N215*100,2))/100)^(365.25/(A215-$A$11+1))-1)</f>
        <v>1.50285434145149</v>
      </c>
    </row>
    <row r="216" customFormat="false" ht="13.5" hidden="false" customHeight="true" outlineLevel="0" collapsed="false">
      <c r="A216" s="24" t="s">
        <v>226</v>
      </c>
      <c r="B216" s="25" t="n">
        <v>73370.86</v>
      </c>
      <c r="C216" s="25" t="n">
        <v>11940.17</v>
      </c>
      <c r="D216" s="25" t="n">
        <v>95183.82</v>
      </c>
      <c r="E216" s="25" t="n">
        <v>8121.74</v>
      </c>
      <c r="F216" s="25" t="n">
        <f aca="false">SUM(B216:E216)</f>
        <v>188616.59</v>
      </c>
      <c r="G216" s="26" t="n">
        <v>0</v>
      </c>
      <c r="H216" s="26" t="n">
        <v>0</v>
      </c>
      <c r="I216" s="26" t="n">
        <v>0</v>
      </c>
      <c r="J216" s="26" t="n">
        <v>0</v>
      </c>
      <c r="K216" s="27" t="n">
        <f aca="false">SUM(G216:J216)</f>
        <v>0</v>
      </c>
      <c r="L216" s="28" t="n">
        <f aca="false">IF(F215&lt;&gt;"",(F216-(F215+K216))/(F215+K216)*100,0)</f>
        <v>2.97361197529091</v>
      </c>
      <c r="M216" s="5" t="n">
        <f aca="false">1+L216/100</f>
        <v>1.02973611975291</v>
      </c>
      <c r="N216" s="29" t="n">
        <f aca="false">ROUNDUP((PRODUCT($M$11:M216)-1),4)</f>
        <v>0.7232</v>
      </c>
      <c r="O216" s="30" t="n">
        <f aca="false">((1+(ROUNDUP(N216*100,2))/100)^(365.25/(A216-$A$11+1))-1)</f>
        <v>1.62444175219839</v>
      </c>
    </row>
    <row r="217" customFormat="false" ht="13.5" hidden="false" customHeight="true" outlineLevel="0" collapsed="false">
      <c r="A217" s="24" t="s">
        <v>227</v>
      </c>
      <c r="B217" s="25" t="n">
        <v>73370.86</v>
      </c>
      <c r="C217" s="25" t="n">
        <v>11940.17</v>
      </c>
      <c r="D217" s="25" t="n">
        <v>95183.82</v>
      </c>
      <c r="E217" s="25" t="n">
        <v>8121.74</v>
      </c>
      <c r="F217" s="25" t="n">
        <f aca="false">SUM(B217:E217)</f>
        <v>188616.59</v>
      </c>
      <c r="G217" s="26" t="n">
        <v>0</v>
      </c>
      <c r="H217" s="26" t="n">
        <v>0</v>
      </c>
      <c r="I217" s="26" t="n">
        <v>0</v>
      </c>
      <c r="J217" s="26" t="n">
        <v>0</v>
      </c>
      <c r="K217" s="27" t="n">
        <f aca="false">SUM(G217:J217)</f>
        <v>0</v>
      </c>
      <c r="L217" s="28" t="n">
        <f aca="false">IF(F216&lt;&gt;"",(F217-(F216+K217))/(F216+K217)*100,0)</f>
        <v>0</v>
      </c>
      <c r="M217" s="5" t="n">
        <f aca="false">1+L217/100</f>
        <v>1</v>
      </c>
      <c r="N217" s="29" t="n">
        <f aca="false">ROUNDUP((PRODUCT($M$11:M217)-1),4)</f>
        <v>0.7232</v>
      </c>
      <c r="O217" s="30" t="n">
        <f aca="false">((1+(ROUNDUP(N217*100,2))/100)^(365.25/(A217-$A$11+1))-1)</f>
        <v>1.61223717282659</v>
      </c>
    </row>
    <row r="218" customFormat="false" ht="13.5" hidden="false" customHeight="true" outlineLevel="0" collapsed="false">
      <c r="A218" s="24" t="s">
        <v>228</v>
      </c>
      <c r="B218" s="25" t="n">
        <v>73370.86</v>
      </c>
      <c r="C218" s="25" t="n">
        <v>11940.17</v>
      </c>
      <c r="D218" s="25" t="n">
        <v>95183.82</v>
      </c>
      <c r="E218" s="25" t="n">
        <v>8121.74</v>
      </c>
      <c r="F218" s="25" t="n">
        <f aca="false">SUM(B218:E218)</f>
        <v>188616.59</v>
      </c>
      <c r="G218" s="26" t="n">
        <v>0</v>
      </c>
      <c r="H218" s="26" t="n">
        <v>0</v>
      </c>
      <c r="I218" s="26" t="n">
        <v>0</v>
      </c>
      <c r="J218" s="26" t="n">
        <v>0</v>
      </c>
      <c r="K218" s="27" t="n">
        <f aca="false">SUM(G218:J218)</f>
        <v>0</v>
      </c>
      <c r="L218" s="28" t="n">
        <f aca="false">IF(F217&lt;&gt;"",(F218-(F217+K218))/(F217+K218)*100,0)</f>
        <v>0</v>
      </c>
      <c r="M218" s="5" t="n">
        <f aca="false">1+L218/100</f>
        <v>1</v>
      </c>
      <c r="N218" s="29" t="n">
        <f aca="false">ROUNDUP((PRODUCT($M$11:M218)-1),4)</f>
        <v>0.7232</v>
      </c>
      <c r="O218" s="30" t="n">
        <f aca="false">((1+(ROUNDUP(N218*100,2))/100)^(365.25/(A218-$A$11+1))-1)</f>
        <v>1.60020588564432</v>
      </c>
    </row>
    <row r="219" customFormat="false" ht="13.5" hidden="false" customHeight="true" outlineLevel="0" collapsed="false">
      <c r="A219" s="24" t="s">
        <v>229</v>
      </c>
      <c r="B219" s="25" t="n">
        <v>73392.1</v>
      </c>
      <c r="C219" s="25" t="n">
        <v>12241.58</v>
      </c>
      <c r="D219" s="25" t="n">
        <v>95211.37</v>
      </c>
      <c r="E219" s="25" t="n">
        <v>8326.76</v>
      </c>
      <c r="F219" s="25" t="n">
        <f aca="false">SUM(B219:E219)</f>
        <v>189171.81</v>
      </c>
      <c r="G219" s="26" t="n">
        <v>0</v>
      </c>
      <c r="H219" s="26" t="n">
        <v>0</v>
      </c>
      <c r="I219" s="26" t="n">
        <v>0</v>
      </c>
      <c r="J219" s="26" t="n">
        <v>0</v>
      </c>
      <c r="K219" s="27" t="n">
        <f aca="false">SUM(G219:J219)</f>
        <v>0</v>
      </c>
      <c r="L219" s="28" t="n">
        <f aca="false">IF(F218&lt;&gt;"",(F219-(F218+K219))/(F218+K219)*100,0)</f>
        <v>0.294364350452949</v>
      </c>
      <c r="M219" s="5" t="n">
        <f aca="false">1+L219/100</f>
        <v>1.00294364350453</v>
      </c>
      <c r="N219" s="29" t="n">
        <f aca="false">ROUNDUP((PRODUCT($M$11:M219)-1),4)</f>
        <v>0.7283</v>
      </c>
      <c r="O219" s="30" t="n">
        <f aca="false">((1+(ROUNDUP(N219*100,2))/100)^(365.25/(A219-$A$11+1))-1)</f>
        <v>1.60174668923777</v>
      </c>
    </row>
    <row r="220" customFormat="false" ht="13.5" hidden="false" customHeight="true" outlineLevel="0" collapsed="false">
      <c r="A220" s="24" t="s">
        <v>230</v>
      </c>
      <c r="B220" s="25" t="n">
        <v>72794.43</v>
      </c>
      <c r="C220" s="25" t="n">
        <v>12292.8</v>
      </c>
      <c r="D220" s="25" t="n">
        <v>94436.01</v>
      </c>
      <c r="E220" s="25" t="n">
        <v>8361.6</v>
      </c>
      <c r="F220" s="25" t="n">
        <f aca="false">SUM(B220:E220)</f>
        <v>187884.84</v>
      </c>
      <c r="G220" s="26" t="n">
        <v>0</v>
      </c>
      <c r="H220" s="26" t="n">
        <v>0</v>
      </c>
      <c r="I220" s="26" t="n">
        <v>0</v>
      </c>
      <c r="J220" s="26" t="n">
        <v>0</v>
      </c>
      <c r="K220" s="27" t="n">
        <f aca="false">SUM(G220:J220)</f>
        <v>0</v>
      </c>
      <c r="L220" s="28" t="n">
        <f aca="false">IF(F219&lt;&gt;"",(F220-(F219+K220))/(F219+K220)*100,0)</f>
        <v>-0.680318066418036</v>
      </c>
      <c r="M220" s="5" t="n">
        <f aca="false">1+L220/100</f>
        <v>0.99319681933582</v>
      </c>
      <c r="N220" s="29" t="n">
        <f aca="false">ROUNDUP((PRODUCT($M$11:M220)-1),4)</f>
        <v>0.7165</v>
      </c>
      <c r="O220" s="30" t="n">
        <f aca="false">((1+(ROUNDUP(N220*100,2))/100)^(365.25/(A220-$A$11+1))-1)</f>
        <v>1.5592494745123</v>
      </c>
    </row>
    <row r="221" customFormat="false" ht="13.5" hidden="false" customHeight="true" outlineLevel="0" collapsed="false">
      <c r="A221" s="24" t="s">
        <v>231</v>
      </c>
      <c r="B221" s="25" t="n">
        <v>73549.11</v>
      </c>
      <c r="C221" s="25" t="n">
        <v>12251.43</v>
      </c>
      <c r="D221" s="25" t="n">
        <v>95415.06</v>
      </c>
      <c r="E221" s="25" t="n">
        <v>8333.46</v>
      </c>
      <c r="F221" s="25" t="n">
        <f aca="false">SUM(B221:E221)</f>
        <v>189549.06</v>
      </c>
      <c r="G221" s="26" t="n">
        <v>0</v>
      </c>
      <c r="H221" s="26" t="n">
        <v>0</v>
      </c>
      <c r="I221" s="26" t="n">
        <v>0</v>
      </c>
      <c r="J221" s="26" t="n">
        <v>0</v>
      </c>
      <c r="K221" s="27" t="n">
        <f aca="false">SUM(G221:J221)</f>
        <v>0</v>
      </c>
      <c r="L221" s="28" t="n">
        <f aca="false">IF(F220&lt;&gt;"",(F221-(F220+K221))/(F220+K221)*100,0)</f>
        <v>0.885765983035141</v>
      </c>
      <c r="M221" s="5" t="n">
        <f aca="false">1+L221/100</f>
        <v>1.00885765983035</v>
      </c>
      <c r="N221" s="29" t="n">
        <f aca="false">ROUNDUP((PRODUCT($M$11:M221)-1),4)</f>
        <v>0.7318</v>
      </c>
      <c r="O221" s="30" t="n">
        <f aca="false">((1+(ROUNDUP(N221*100,2))/100)^(365.25/(A221-$A$11+1))-1)</f>
        <v>1.58731765918357</v>
      </c>
    </row>
    <row r="222" customFormat="false" ht="13.5" hidden="false" customHeight="true" outlineLevel="0" collapsed="false">
      <c r="A222" s="24" t="s">
        <v>232</v>
      </c>
      <c r="B222" s="25" t="n">
        <v>73202.55</v>
      </c>
      <c r="C222" s="25" t="n">
        <v>11965.78</v>
      </c>
      <c r="D222" s="25" t="n">
        <v>94965.47</v>
      </c>
      <c r="E222" s="25" t="n">
        <v>8139.16</v>
      </c>
      <c r="F222" s="25" t="n">
        <f aca="false">SUM(B222:E222)</f>
        <v>188272.96</v>
      </c>
      <c r="G222" s="26" t="n">
        <v>0</v>
      </c>
      <c r="H222" s="26" t="n">
        <v>0</v>
      </c>
      <c r="I222" s="26" t="n">
        <v>0</v>
      </c>
      <c r="J222" s="26" t="n">
        <v>0</v>
      </c>
      <c r="K222" s="27" t="n">
        <f aca="false">SUM(G222:J222)</f>
        <v>0</v>
      </c>
      <c r="L222" s="28" t="n">
        <f aca="false">IF(F221&lt;&gt;"",(F222-(F221+K222))/(F221+K222)*100,0)</f>
        <v>-0.673229400346278</v>
      </c>
      <c r="M222" s="5" t="n">
        <f aca="false">1+L222/100</f>
        <v>0.993267705996537</v>
      </c>
      <c r="N222" s="29" t="n">
        <f aca="false">ROUNDUP((PRODUCT($M$11:M222)-1),4)</f>
        <v>0.7201</v>
      </c>
      <c r="O222" s="30" t="n">
        <f aca="false">((1+(ROUNDUP(N222*100,2))/100)^(365.25/(A222-$A$11+1))-1)</f>
        <v>1.54583427572316</v>
      </c>
    </row>
    <row r="223" customFormat="false" ht="13.5" hidden="false" customHeight="true" outlineLevel="0" collapsed="false">
      <c r="A223" s="24" t="s">
        <v>233</v>
      </c>
      <c r="B223" s="25" t="n">
        <v>73966.19</v>
      </c>
      <c r="C223" s="25" t="n">
        <v>11873.19</v>
      </c>
      <c r="D223" s="25" t="n">
        <v>95956.13</v>
      </c>
      <c r="E223" s="25" t="n">
        <v>8076.18</v>
      </c>
      <c r="F223" s="25" t="n">
        <f aca="false">SUM(B223:E223)</f>
        <v>189871.69</v>
      </c>
      <c r="G223" s="26" t="n">
        <v>0</v>
      </c>
      <c r="H223" s="26" t="n">
        <v>0</v>
      </c>
      <c r="I223" s="26" t="n">
        <v>0</v>
      </c>
      <c r="J223" s="26" t="n">
        <v>0</v>
      </c>
      <c r="K223" s="27" t="n">
        <f aca="false">SUM(G223:J223)</f>
        <v>0</v>
      </c>
      <c r="L223" s="28" t="n">
        <f aca="false">IF(F222&lt;&gt;"",(F223-(F222+K223))/(F222+K223)*100,0)</f>
        <v>0.849155396505165</v>
      </c>
      <c r="M223" s="5" t="n">
        <f aca="false">1+L223/100</f>
        <v>1.00849155396505</v>
      </c>
      <c r="N223" s="29" t="n">
        <f aca="false">ROUNDUP((PRODUCT($M$11:M223)-1),4)</f>
        <v>0.7347</v>
      </c>
      <c r="O223" s="30" t="n">
        <f aca="false">((1+(ROUNDUP(N223*100,2))/100)^(365.25/(A223-$A$11+1))-1)</f>
        <v>1.5716938645548</v>
      </c>
    </row>
    <row r="224" customFormat="false" ht="13.5" hidden="false" customHeight="true" outlineLevel="0" collapsed="false">
      <c r="A224" s="24" t="s">
        <v>234</v>
      </c>
      <c r="B224" s="25" t="n">
        <v>77964.36</v>
      </c>
      <c r="C224" s="25" t="n">
        <v>11873.19</v>
      </c>
      <c r="D224" s="25" t="n">
        <v>95956.13</v>
      </c>
      <c r="E224" s="25" t="n">
        <v>8076.18</v>
      </c>
      <c r="F224" s="25" t="n">
        <f aca="false">SUM(B224:E224)</f>
        <v>193869.86</v>
      </c>
      <c r="G224" s="26" t="n">
        <v>3998.17</v>
      </c>
      <c r="H224" s="26" t="n">
        <v>0</v>
      </c>
      <c r="I224" s="26" t="n">
        <v>0</v>
      </c>
      <c r="J224" s="26" t="n">
        <v>0</v>
      </c>
      <c r="K224" s="27" t="n">
        <f aca="false">SUM(G224:J224)</f>
        <v>3998.17</v>
      </c>
      <c r="L224" s="28" t="n">
        <f aca="false">IF(F223&lt;&gt;"",(F224-(F223+K224))/(F223+K224)*100,0)</f>
        <v>0</v>
      </c>
      <c r="M224" s="5" t="n">
        <f aca="false">1+L224/100</f>
        <v>1</v>
      </c>
      <c r="N224" s="29" t="n">
        <f aca="false">ROUNDUP((PRODUCT($M$11:M224)-1),4)</f>
        <v>0.7347</v>
      </c>
      <c r="O224" s="30" t="n">
        <f aca="false">((1+(ROUNDUP(N224*100,2))/100)^(365.25/(A224-$A$11+1))-1)</f>
        <v>1.56036779729091</v>
      </c>
    </row>
    <row r="225" customFormat="false" ht="13.5" hidden="false" customHeight="true" outlineLevel="0" collapsed="false">
      <c r="A225" s="24" t="s">
        <v>235</v>
      </c>
      <c r="B225" s="25" t="n">
        <v>77964.36</v>
      </c>
      <c r="C225" s="25" t="n">
        <v>12475.89</v>
      </c>
      <c r="D225" s="25" t="n">
        <v>95956.13</v>
      </c>
      <c r="E225" s="25" t="n">
        <v>8076.18</v>
      </c>
      <c r="F225" s="25" t="n">
        <f aca="false">SUM(B225:E225)</f>
        <v>194472.56</v>
      </c>
      <c r="G225" s="26" t="n">
        <v>0</v>
      </c>
      <c r="H225" s="26" t="n">
        <v>602.7</v>
      </c>
      <c r="I225" s="26" t="n">
        <v>0</v>
      </c>
      <c r="J225" s="26" t="n">
        <v>0</v>
      </c>
      <c r="K225" s="27" t="n">
        <f aca="false">SUM(G225:J225)</f>
        <v>602.7</v>
      </c>
      <c r="L225" s="28" t="n">
        <f aca="false">IF(F224&lt;&gt;"",(F225-(F224+K225))/(F224+K225)*100,0)</f>
        <v>0</v>
      </c>
      <c r="M225" s="5" t="n">
        <f aca="false">1+L225/100</f>
        <v>1</v>
      </c>
      <c r="N225" s="29" t="n">
        <f aca="false">ROUNDUP((PRODUCT($M$11:M225)-1),4)</f>
        <v>0.7347</v>
      </c>
      <c r="O225" s="30" t="n">
        <f aca="false">((1+(ROUNDUP(N225*100,2))/100)^(365.25/(A225-$A$11+1))-1)</f>
        <v>1.54919627704532</v>
      </c>
    </row>
    <row r="226" customFormat="false" ht="13.5" hidden="false" customHeight="true" outlineLevel="0" collapsed="false">
      <c r="A226" s="24" t="s">
        <v>236</v>
      </c>
      <c r="B226" s="25" t="n">
        <v>78067.55</v>
      </c>
      <c r="C226" s="25" t="n">
        <v>12736.71</v>
      </c>
      <c r="D226" s="25" t="n">
        <v>96083.14</v>
      </c>
      <c r="E226" s="25" t="n">
        <v>8245.02</v>
      </c>
      <c r="F226" s="25" t="n">
        <f aca="false">SUM(B226:E226)</f>
        <v>195132.42</v>
      </c>
      <c r="G226" s="26" t="n">
        <v>0</v>
      </c>
      <c r="H226" s="26" t="n">
        <v>0</v>
      </c>
      <c r="I226" s="26" t="n">
        <v>0</v>
      </c>
      <c r="J226" s="26" t="n">
        <v>0</v>
      </c>
      <c r="K226" s="27" t="n">
        <f aca="false">SUM(G226:J226)</f>
        <v>0</v>
      </c>
      <c r="L226" s="28" t="n">
        <f aca="false">IF(F225&lt;&gt;"",(F226-(F225+K226))/(F225+K226)*100,0)</f>
        <v>0.339307509501605</v>
      </c>
      <c r="M226" s="5" t="n">
        <f aca="false">1+L226/100</f>
        <v>1.00339307509502</v>
      </c>
      <c r="N226" s="29" t="n">
        <f aca="false">ROUNDUP((PRODUCT($M$11:M226)-1),4)</f>
        <v>0.7406</v>
      </c>
      <c r="O226" s="30" t="n">
        <f aca="false">((1+(ROUNDUP(N226*100,2))/100)^(365.25/(A226-$A$11+1))-1)</f>
        <v>1.55279116259397</v>
      </c>
    </row>
    <row r="227" customFormat="false" ht="13.5" hidden="false" customHeight="true" outlineLevel="0" collapsed="false">
      <c r="A227" s="24" t="s">
        <v>237</v>
      </c>
      <c r="B227" s="25" t="n">
        <v>79299.72</v>
      </c>
      <c r="C227" s="25" t="n">
        <v>12333.06</v>
      </c>
      <c r="D227" s="25" t="n">
        <v>97599.66</v>
      </c>
      <c r="E227" s="25" t="n">
        <v>7983.72</v>
      </c>
      <c r="F227" s="25" t="n">
        <f aca="false">SUM(B227:E227)</f>
        <v>197216.16</v>
      </c>
      <c r="G227" s="26" t="n">
        <v>0</v>
      </c>
      <c r="H227" s="26" t="n">
        <v>0</v>
      </c>
      <c r="I227" s="26" t="n">
        <v>0</v>
      </c>
      <c r="J227" s="26" t="n">
        <v>0</v>
      </c>
      <c r="K227" s="27" t="n">
        <f aca="false">SUM(G227:J227)</f>
        <v>0</v>
      </c>
      <c r="L227" s="28" t="n">
        <f aca="false">IF(F226&lt;&gt;"",(F227-(F226+K227))/(F226+K227)*100,0)</f>
        <v>1.0678594566705</v>
      </c>
      <c r="M227" s="5" t="n">
        <f aca="false">1+L227/100</f>
        <v>1.01067859456671</v>
      </c>
      <c r="N227" s="29" t="n">
        <f aca="false">ROUNDUP((PRODUCT($M$11:M227)-1),4)</f>
        <v>0.7592</v>
      </c>
      <c r="O227" s="30" t="n">
        <f aca="false">((1+(ROUNDUP(N227*100,2))/100)^(365.25/(A227-$A$11+1))-1)</f>
        <v>1.58767421341619</v>
      </c>
    </row>
    <row r="228" customFormat="false" ht="13.5" hidden="false" customHeight="true" outlineLevel="0" collapsed="false">
      <c r="A228" s="24" t="s">
        <v>238</v>
      </c>
      <c r="B228" s="25" t="n">
        <v>80846.31</v>
      </c>
      <c r="C228" s="25" t="n">
        <v>12494.52</v>
      </c>
      <c r="D228" s="25" t="n">
        <v>99503.15</v>
      </c>
      <c r="E228" s="25" t="n">
        <v>8088.24</v>
      </c>
      <c r="F228" s="25" t="n">
        <f aca="false">SUM(B228:E228)</f>
        <v>200932.22</v>
      </c>
      <c r="G228" s="26" t="n">
        <v>0</v>
      </c>
      <c r="H228" s="26" t="n">
        <v>0</v>
      </c>
      <c r="I228" s="26" t="n">
        <v>0</v>
      </c>
      <c r="J228" s="26" t="n">
        <v>0</v>
      </c>
      <c r="K228" s="27" t="n">
        <f aca="false">SUM(G228:J228)</f>
        <v>0</v>
      </c>
      <c r="L228" s="28" t="n">
        <f aca="false">IF(F227&lt;&gt;"",(F228-(F227+K228))/(F227+K228)*100,0)</f>
        <v>1.88425735497537</v>
      </c>
      <c r="M228" s="5" t="n">
        <f aca="false">1+L228/100</f>
        <v>1.01884257354975</v>
      </c>
      <c r="N228" s="29" t="n">
        <f aca="false">ROUNDUP((PRODUCT($M$11:M228)-1),4)</f>
        <v>0.7923</v>
      </c>
      <c r="O228" s="30" t="n">
        <f aca="false">((1+(ROUNDUP(N228*100,2))/100)^(365.25/(A228-$A$11+1))-1)</f>
        <v>1.65814809852896</v>
      </c>
    </row>
    <row r="229" customFormat="false" ht="13.5" hidden="false" customHeight="true" outlineLevel="0" collapsed="false">
      <c r="A229" s="24" t="s">
        <v>239</v>
      </c>
      <c r="B229" s="25" t="n">
        <v>82742.77</v>
      </c>
      <c r="C229" s="25" t="n">
        <v>12923.01</v>
      </c>
      <c r="D229" s="25" t="n">
        <v>100548.17</v>
      </c>
      <c r="E229" s="25" t="n">
        <v>8365.62</v>
      </c>
      <c r="F229" s="25" t="n">
        <f aca="false">SUM(B229:E229)</f>
        <v>204579.57</v>
      </c>
      <c r="G229" s="26" t="n">
        <v>0</v>
      </c>
      <c r="H229" s="26" t="n">
        <v>0</v>
      </c>
      <c r="I229" s="26" t="n">
        <v>0</v>
      </c>
      <c r="J229" s="26" t="n">
        <v>0</v>
      </c>
      <c r="K229" s="27" t="n">
        <f aca="false">SUM(G229:J229)</f>
        <v>0</v>
      </c>
      <c r="L229" s="28" t="n">
        <f aca="false">IF(F228&lt;&gt;"",(F229-(F228+K229))/(F228+K229)*100,0)</f>
        <v>1.8152141055327</v>
      </c>
      <c r="M229" s="5" t="n">
        <f aca="false">1+L229/100</f>
        <v>1.01815214105533</v>
      </c>
      <c r="N229" s="29" t="n">
        <f aca="false">ROUNDUP((PRODUCT($M$11:M229)-1),4)</f>
        <v>0.8249</v>
      </c>
      <c r="O229" s="30" t="n">
        <f aca="false">((1+(ROUNDUP(N229*100,2))/100)^(365.25/(A229-$A$11+1))-1)</f>
        <v>1.72707241303789</v>
      </c>
    </row>
    <row r="230" customFormat="false" ht="13.5" hidden="false" customHeight="true" outlineLevel="0" collapsed="false">
      <c r="A230" s="24" t="s">
        <v>240</v>
      </c>
      <c r="B230" s="25" t="n">
        <v>83334.03</v>
      </c>
      <c r="C230" s="25" t="n">
        <v>13307.24</v>
      </c>
      <c r="D230" s="25" t="n">
        <v>101266.66</v>
      </c>
      <c r="E230" s="25" t="n">
        <v>8411.18</v>
      </c>
      <c r="F230" s="25" t="n">
        <f aca="false">SUM(B230:E230)</f>
        <v>206319.11</v>
      </c>
      <c r="G230" s="26" t="n">
        <v>0</v>
      </c>
      <c r="H230" s="26" t="n">
        <v>0</v>
      </c>
      <c r="I230" s="26" t="n">
        <v>0</v>
      </c>
      <c r="J230" s="26" t="n">
        <v>0</v>
      </c>
      <c r="K230" s="27" t="n">
        <f aca="false">SUM(G230:J230)</f>
        <v>0</v>
      </c>
      <c r="L230" s="28" t="n">
        <f aca="false">IF(F229&lt;&gt;"",(F230-(F229+K230))/(F229+K230)*100,0)</f>
        <v>0.850299959081939</v>
      </c>
      <c r="M230" s="5" t="n">
        <f aca="false">1+L230/100</f>
        <v>1.00850299959082</v>
      </c>
      <c r="N230" s="29" t="n">
        <f aca="false">ROUNDUP((PRODUCT($M$11:M230)-1),4)</f>
        <v>0.8404</v>
      </c>
      <c r="O230" s="30" t="n">
        <f aca="false">((1+(ROUNDUP(N230*100,2))/100)^(365.25/(A230-$A$11+1))-1)</f>
        <v>1.7530525430546</v>
      </c>
    </row>
    <row r="231" customFormat="false" ht="13.5" hidden="false" customHeight="true" outlineLevel="0" collapsed="false">
      <c r="A231" s="24" t="s">
        <v>241</v>
      </c>
      <c r="B231" s="25" t="n">
        <v>83334.03</v>
      </c>
      <c r="C231" s="25" t="n">
        <v>13307.24</v>
      </c>
      <c r="D231" s="25" t="n">
        <v>101266.66</v>
      </c>
      <c r="E231" s="25" t="n">
        <v>8411.18</v>
      </c>
      <c r="F231" s="25" t="n">
        <f aca="false">SUM(B231:E231)</f>
        <v>206319.11</v>
      </c>
      <c r="G231" s="26" t="n">
        <v>0</v>
      </c>
      <c r="H231" s="26" t="n">
        <v>0</v>
      </c>
      <c r="I231" s="26" t="n">
        <v>0</v>
      </c>
      <c r="J231" s="26" t="n">
        <v>0</v>
      </c>
      <c r="K231" s="27" t="n">
        <f aca="false">SUM(G231:J231)</f>
        <v>0</v>
      </c>
      <c r="L231" s="28" t="n">
        <f aca="false">IF(F230&lt;&gt;"",(F231-(F230+K231))/(F230+K231)*100,0)</f>
        <v>0</v>
      </c>
      <c r="M231" s="5" t="n">
        <f aca="false">1+L231/100</f>
        <v>1</v>
      </c>
      <c r="N231" s="29" t="n">
        <f aca="false">ROUNDUP((PRODUCT($M$11:M231)-1),4)</f>
        <v>0.8404</v>
      </c>
      <c r="O231" s="30" t="n">
        <f aca="false">((1+(ROUNDUP(N231*100,2))/100)^(365.25/(A231-$A$11+1))-1)</f>
        <v>1.7404658169105</v>
      </c>
    </row>
    <row r="232" customFormat="false" ht="13.5" hidden="false" customHeight="true" outlineLevel="0" collapsed="false">
      <c r="A232" s="24" t="s">
        <v>242</v>
      </c>
      <c r="B232" s="25" t="n">
        <v>83334.03</v>
      </c>
      <c r="C232" s="25" t="n">
        <v>13307.24</v>
      </c>
      <c r="D232" s="25" t="n">
        <v>101266.66</v>
      </c>
      <c r="E232" s="25" t="n">
        <v>8411.18</v>
      </c>
      <c r="F232" s="25" t="n">
        <f aca="false">SUM(B232:E232)</f>
        <v>206319.11</v>
      </c>
      <c r="G232" s="26" t="n">
        <v>0</v>
      </c>
      <c r="H232" s="26" t="n">
        <v>0</v>
      </c>
      <c r="I232" s="26" t="n">
        <v>0</v>
      </c>
      <c r="J232" s="26" t="n">
        <v>0</v>
      </c>
      <c r="K232" s="27" t="n">
        <f aca="false">SUM(G232:J232)</f>
        <v>0</v>
      </c>
      <c r="L232" s="28" t="n">
        <f aca="false">IF(F231&lt;&gt;"",(F232-(F231+K232))/(F231+K232)*100,0)</f>
        <v>0</v>
      </c>
      <c r="M232" s="5" t="n">
        <f aca="false">1+L232/100</f>
        <v>1</v>
      </c>
      <c r="N232" s="29" t="n">
        <f aca="false">ROUNDUP((PRODUCT($M$11:M232)-1),4)</f>
        <v>0.8404</v>
      </c>
      <c r="O232" s="30" t="n">
        <f aca="false">((1+(ROUNDUP(N232*100,2))/100)^(365.25/(A232-$A$11+1))-1)</f>
        <v>1.72804925562986</v>
      </c>
    </row>
    <row r="233" customFormat="false" ht="13.5" hidden="false" customHeight="true" outlineLevel="0" collapsed="false">
      <c r="A233" s="24" t="s">
        <v>243</v>
      </c>
      <c r="B233" s="25" t="n">
        <v>83358.59</v>
      </c>
      <c r="C233" s="25" t="n">
        <v>13074.04</v>
      </c>
      <c r="D233" s="25" t="n">
        <v>101296.52</v>
      </c>
      <c r="E233" s="25" t="n">
        <v>8263.78</v>
      </c>
      <c r="F233" s="25" t="n">
        <f aca="false">SUM(B233:E233)</f>
        <v>205992.93</v>
      </c>
      <c r="G233" s="26" t="n">
        <v>0</v>
      </c>
      <c r="H233" s="26" t="n">
        <v>0</v>
      </c>
      <c r="I233" s="26" t="n">
        <v>0</v>
      </c>
      <c r="J233" s="26" t="n">
        <v>0</v>
      </c>
      <c r="K233" s="27" t="n">
        <f aca="false">SUM(G233:J233)</f>
        <v>0</v>
      </c>
      <c r="L233" s="28" t="n">
        <f aca="false">IF(F232&lt;&gt;"",(F233-(F232+K233))/(F232+K233)*100,0)</f>
        <v>-0.158094904538907</v>
      </c>
      <c r="M233" s="5" t="n">
        <f aca="false">1+L233/100</f>
        <v>0.998419050954611</v>
      </c>
      <c r="N233" s="29" t="n">
        <f aca="false">ROUNDUP((PRODUCT($M$11:M233)-1),4)</f>
        <v>0.8375</v>
      </c>
      <c r="O233" s="30" t="n">
        <f aca="false">((1+(ROUNDUP(N233*100,2))/100)^(365.25/(A233-$A$11+1))-1)</f>
        <v>1.7087938740111</v>
      </c>
    </row>
    <row r="234" customFormat="false" ht="13.5" hidden="false" customHeight="true" outlineLevel="0" collapsed="false">
      <c r="A234" s="24" t="s">
        <v>244</v>
      </c>
      <c r="B234" s="25" t="n">
        <v>84361.09</v>
      </c>
      <c r="C234" s="25" t="n">
        <v>13063.44</v>
      </c>
      <c r="D234" s="25" t="n">
        <v>99983.52</v>
      </c>
      <c r="E234" s="25" t="n">
        <v>8257.08</v>
      </c>
      <c r="F234" s="25" t="n">
        <f aca="false">SUM(B234:E234)</f>
        <v>205665.13</v>
      </c>
      <c r="G234" s="26" t="n">
        <v>0</v>
      </c>
      <c r="H234" s="26" t="n">
        <v>0</v>
      </c>
      <c r="I234" s="26" t="n">
        <v>0</v>
      </c>
      <c r="J234" s="26" t="n">
        <v>0</v>
      </c>
      <c r="K234" s="27" t="n">
        <f aca="false">SUM(G234:J234)</f>
        <v>0</v>
      </c>
      <c r="L234" s="28" t="n">
        <f aca="false">IF(F233&lt;&gt;"",(F234-(F233+K234))/(F233+K234)*100,0)</f>
        <v>-0.159131675053114</v>
      </c>
      <c r="M234" s="5" t="n">
        <f aca="false">1+L234/100</f>
        <v>0.998408683249469</v>
      </c>
      <c r="N234" s="29" t="n">
        <f aca="false">ROUNDUP((PRODUCT($M$11:M234)-1),4)</f>
        <v>0.8345</v>
      </c>
      <c r="O234" s="30" t="n">
        <f aca="false">((1+(ROUNDUP(N234*100,2))/100)^(365.25/(A234-$A$11+1))-1)</f>
        <v>1.68959452241239</v>
      </c>
    </row>
    <row r="235" customFormat="false" ht="13.5" hidden="false" customHeight="true" outlineLevel="0" collapsed="false">
      <c r="A235" s="24" t="s">
        <v>245</v>
      </c>
      <c r="B235" s="25" t="n">
        <v>83389.28</v>
      </c>
      <c r="C235" s="25" t="n">
        <v>12926.97</v>
      </c>
      <c r="D235" s="25" t="n">
        <v>98831.74</v>
      </c>
      <c r="E235" s="25" t="n">
        <v>8132.46</v>
      </c>
      <c r="F235" s="25" t="n">
        <f aca="false">SUM(B235:E235)</f>
        <v>203280.45</v>
      </c>
      <c r="G235" s="26" t="n">
        <v>0</v>
      </c>
      <c r="H235" s="26" t="n">
        <v>0</v>
      </c>
      <c r="I235" s="26" t="n">
        <v>0</v>
      </c>
      <c r="J235" s="26" t="n">
        <v>0</v>
      </c>
      <c r="K235" s="27" t="n">
        <f aca="false">SUM(G235:J235)</f>
        <v>0</v>
      </c>
      <c r="L235" s="28" t="n">
        <f aca="false">IF(F234&lt;&gt;"",(F235-(F234+K235))/(F234+K235)*100,0)</f>
        <v>-1.15949650774538</v>
      </c>
      <c r="M235" s="5" t="n">
        <f aca="false">1+L235/100</f>
        <v>0.988405034922546</v>
      </c>
      <c r="N235" s="29" t="n">
        <f aca="false">ROUNDUP((PRODUCT($M$11:M235)-1),4)</f>
        <v>0.8133</v>
      </c>
      <c r="O235" s="30" t="n">
        <f aca="false">((1+(ROUNDUP(N235*100,2))/100)^(365.25/(A235-$A$11+1))-1)</f>
        <v>1.62774015258411</v>
      </c>
    </row>
    <row r="236" customFormat="false" ht="13.5" hidden="false" customHeight="true" outlineLevel="0" collapsed="false">
      <c r="A236" s="24" t="s">
        <v>246</v>
      </c>
      <c r="B236" s="25" t="n">
        <v>84479.62</v>
      </c>
      <c r="C236" s="25" t="n">
        <v>12630.9</v>
      </c>
      <c r="D236" s="25" t="n">
        <v>100123.99</v>
      </c>
      <c r="E236" s="25" t="n">
        <v>7946.2</v>
      </c>
      <c r="F236" s="25" t="n">
        <f aca="false">SUM(B236:E236)</f>
        <v>205180.71</v>
      </c>
      <c r="G236" s="26" t="n">
        <v>0</v>
      </c>
      <c r="H236" s="26" t="n">
        <v>0</v>
      </c>
      <c r="I236" s="26" t="n">
        <v>0</v>
      </c>
      <c r="J236" s="26" t="n">
        <v>0</v>
      </c>
      <c r="K236" s="27" t="n">
        <f aca="false">SUM(G236:J236)</f>
        <v>0</v>
      </c>
      <c r="L236" s="28" t="n">
        <f aca="false">IF(F235&lt;&gt;"",(F236-(F235+K236))/(F235+K236)*100,0)</f>
        <v>0.934797222261157</v>
      </c>
      <c r="M236" s="5" t="n">
        <f aca="false">1+L236/100</f>
        <v>1.00934797222261</v>
      </c>
      <c r="N236" s="29" t="n">
        <f aca="false">ROUNDUP((PRODUCT($M$11:M236)-1),4)</f>
        <v>0.8302</v>
      </c>
      <c r="O236" s="30" t="n">
        <f aca="false">((1+(ROUNDUP(N236*100,2))/100)^(365.25/(A236-$A$11+1))-1)</f>
        <v>1.6560555227326</v>
      </c>
    </row>
    <row r="237" customFormat="false" ht="13.5" hidden="false" customHeight="true" outlineLevel="0" collapsed="false">
      <c r="A237" s="24" t="s">
        <v>247</v>
      </c>
      <c r="B237" s="25" t="n">
        <v>85679.44</v>
      </c>
      <c r="C237" s="25" t="n">
        <v>12686.28</v>
      </c>
      <c r="D237" s="25" t="n">
        <v>101546</v>
      </c>
      <c r="E237" s="25" t="n">
        <v>7981.04</v>
      </c>
      <c r="F237" s="25" t="n">
        <f aca="false">SUM(B237:E237)</f>
        <v>207892.76</v>
      </c>
      <c r="G237" s="26" t="n">
        <v>0</v>
      </c>
      <c r="H237" s="26" t="n">
        <v>0</v>
      </c>
      <c r="I237" s="26" t="n">
        <v>0</v>
      </c>
      <c r="J237" s="26" t="n">
        <v>0</v>
      </c>
      <c r="K237" s="27" t="n">
        <f aca="false">SUM(G237:J237)</f>
        <v>0</v>
      </c>
      <c r="L237" s="28" t="n">
        <f aca="false">IF(F236&lt;&gt;"",(F237-(F236+K237))/(F236+K237)*100,0)</f>
        <v>1.32178604899068</v>
      </c>
      <c r="M237" s="5" t="n">
        <f aca="false">1+L237/100</f>
        <v>1.01321786048991</v>
      </c>
      <c r="N237" s="29" t="n">
        <f aca="false">ROUNDUP((PRODUCT($M$11:M237)-1),4)</f>
        <v>0.8544</v>
      </c>
      <c r="O237" s="30" t="n">
        <f aca="false">((1+(ROUNDUP(N237*100,2))/100)^(365.25/(A237-$A$11+1))-1)</f>
        <v>1.70114296618627</v>
      </c>
    </row>
    <row r="238" customFormat="false" ht="13.5" hidden="false" customHeight="true" outlineLevel="0" collapsed="false">
      <c r="A238" s="24" t="s">
        <v>248</v>
      </c>
      <c r="B238" s="25" t="n">
        <v>85679.44</v>
      </c>
      <c r="C238" s="25" t="n">
        <v>12686.28</v>
      </c>
      <c r="D238" s="25" t="n">
        <v>101546</v>
      </c>
      <c r="E238" s="25" t="n">
        <v>7981.04</v>
      </c>
      <c r="F238" s="25" t="n">
        <f aca="false">SUM(B238:E238)</f>
        <v>207892.76</v>
      </c>
      <c r="G238" s="26" t="n">
        <v>0</v>
      </c>
      <c r="H238" s="26" t="n">
        <v>0</v>
      </c>
      <c r="I238" s="26" t="n">
        <v>0</v>
      </c>
      <c r="J238" s="26" t="n">
        <v>0</v>
      </c>
      <c r="K238" s="27" t="n">
        <f aca="false">SUM(G238:J238)</f>
        <v>0</v>
      </c>
      <c r="L238" s="28" t="n">
        <f aca="false">IF(F237&lt;&gt;"",(F238-(F237+K238))/(F237+K238)*100,0)</f>
        <v>0</v>
      </c>
      <c r="M238" s="5" t="n">
        <f aca="false">1+L238/100</f>
        <v>1</v>
      </c>
      <c r="N238" s="29" t="n">
        <f aca="false">ROUNDUP((PRODUCT($M$11:M238)-1),4)</f>
        <v>0.8544</v>
      </c>
      <c r="O238" s="30" t="n">
        <f aca="false">((1+(ROUNDUP(N238*100,2))/100)^(365.25/(A238-$A$11+1))-1)</f>
        <v>1.68939639656834</v>
      </c>
    </row>
    <row r="239" customFormat="false" ht="13.5" hidden="false" customHeight="true" outlineLevel="0" collapsed="false">
      <c r="A239" s="24" t="s">
        <v>249</v>
      </c>
      <c r="B239" s="25" t="n">
        <v>86384.62</v>
      </c>
      <c r="C239" s="25" t="n">
        <v>12686.28</v>
      </c>
      <c r="D239" s="25" t="n">
        <v>101546</v>
      </c>
      <c r="E239" s="25" t="n">
        <v>7981.04</v>
      </c>
      <c r="F239" s="25" t="n">
        <f aca="false">SUM(B239:E239)</f>
        <v>208597.94</v>
      </c>
      <c r="G239" s="26" t="n">
        <v>0</v>
      </c>
      <c r="H239" s="26" t="n">
        <v>0</v>
      </c>
      <c r="I239" s="26" t="n">
        <v>0</v>
      </c>
      <c r="J239" s="26" t="n">
        <v>0</v>
      </c>
      <c r="K239" s="27" t="n">
        <f aca="false">SUM(G239:J239)</f>
        <v>0</v>
      </c>
      <c r="L239" s="28" t="n">
        <f aca="false">IF(F238&lt;&gt;"",(F239-(F238+K239))/(F238+K239)*100,0)</f>
        <v>0.339203731770165</v>
      </c>
      <c r="M239" s="5" t="n">
        <f aca="false">1+L239/100</f>
        <v>1.0033920373177</v>
      </c>
      <c r="N239" s="29" t="n">
        <f aca="false">ROUNDUP((PRODUCT($M$11:M239)-1),4)</f>
        <v>0.8607</v>
      </c>
      <c r="O239" s="30" t="n">
        <f aca="false">((1+(ROUNDUP(N239*100,2))/100)^(365.25/(A239-$A$11+1))-1)</f>
        <v>1.69232759355585</v>
      </c>
    </row>
    <row r="240" customFormat="false" ht="13.5" hidden="false" customHeight="true" outlineLevel="0" collapsed="false">
      <c r="A240" s="24" t="s">
        <v>250</v>
      </c>
      <c r="B240" s="25" t="n">
        <v>85951.21</v>
      </c>
      <c r="C240" s="25" t="n">
        <v>13143.88</v>
      </c>
      <c r="D240" s="25" t="n">
        <v>101036.52</v>
      </c>
      <c r="E240" s="25" t="n">
        <v>8230.28</v>
      </c>
      <c r="F240" s="25" t="n">
        <f aca="false">SUM(B240:E240)</f>
        <v>208361.89</v>
      </c>
      <c r="G240" s="26" t="n">
        <v>0</v>
      </c>
      <c r="H240" s="26" t="n">
        <v>0</v>
      </c>
      <c r="I240" s="26" t="n">
        <v>0</v>
      </c>
      <c r="J240" s="26" t="n">
        <v>0</v>
      </c>
      <c r="K240" s="27" t="n">
        <f aca="false">SUM(G240:J240)</f>
        <v>0</v>
      </c>
      <c r="L240" s="28" t="n">
        <f aca="false">IF(F239&lt;&gt;"",(F240-(F239+K240))/(F239+K240)*100,0)</f>
        <v>-0.113160273778345</v>
      </c>
      <c r="M240" s="5" t="n">
        <f aca="false">1+L240/100</f>
        <v>0.998868397262216</v>
      </c>
      <c r="N240" s="29" t="n">
        <f aca="false">ROUNDUP((PRODUCT($M$11:M240)-1),4)</f>
        <v>0.8586</v>
      </c>
      <c r="O240" s="30" t="n">
        <f aca="false">((1+(ROUNDUP(N240*100,2))/100)^(365.25/(A240-$A$11+1))-1)</f>
        <v>1.67595598073637</v>
      </c>
    </row>
    <row r="241" customFormat="false" ht="13.5" hidden="false" customHeight="true" outlineLevel="0" collapsed="false">
      <c r="A241" s="24" t="s">
        <v>251</v>
      </c>
      <c r="B241" s="25" t="n">
        <v>88053.61</v>
      </c>
      <c r="C241" s="25" t="n">
        <v>13293.68</v>
      </c>
      <c r="D241" s="25" t="n">
        <v>103507.92</v>
      </c>
      <c r="E241" s="25" t="n">
        <v>8324.08</v>
      </c>
      <c r="F241" s="25" t="n">
        <f aca="false">SUM(B241:E241)</f>
        <v>213179.29</v>
      </c>
      <c r="G241" s="26" t="n">
        <v>0</v>
      </c>
      <c r="H241" s="26" t="n">
        <v>0</v>
      </c>
      <c r="I241" s="26" t="n">
        <v>0</v>
      </c>
      <c r="J241" s="26" t="n">
        <v>0</v>
      </c>
      <c r="K241" s="27" t="n">
        <f aca="false">SUM(G241:J241)</f>
        <v>0</v>
      </c>
      <c r="L241" s="28" t="n">
        <f aca="false">IF(F240&lt;&gt;"",(F241-(F240+K241))/(F240+K241)*100,0)</f>
        <v>2.31203508472686</v>
      </c>
      <c r="M241" s="5" t="n">
        <f aca="false">1+L241/100</f>
        <v>1.02312035084727</v>
      </c>
      <c r="N241" s="29" t="n">
        <f aca="false">ROUNDUP((PRODUCT($M$11:M241)-1),4)</f>
        <v>0.9016</v>
      </c>
      <c r="O241" s="30" t="n">
        <f aca="false">((1+(ROUNDUP(N241*100,2))/100)^(365.25/(A241-$A$11+1))-1)</f>
        <v>1.76270510227029</v>
      </c>
    </row>
    <row r="242" customFormat="false" ht="13.5" hidden="false" customHeight="true" outlineLevel="0" collapsed="false">
      <c r="A242" s="24" t="s">
        <v>252</v>
      </c>
      <c r="B242" s="25" t="n">
        <v>88852.52</v>
      </c>
      <c r="C242" s="25" t="n">
        <v>13156.72</v>
      </c>
      <c r="D242" s="25" t="n">
        <v>104447.04</v>
      </c>
      <c r="E242" s="25" t="n">
        <v>8238.32</v>
      </c>
      <c r="F242" s="25" t="n">
        <f aca="false">SUM(B242:E242)</f>
        <v>214694.6</v>
      </c>
      <c r="G242" s="26" t="n">
        <v>0</v>
      </c>
      <c r="H242" s="26" t="n">
        <v>0</v>
      </c>
      <c r="I242" s="26" t="n">
        <v>0</v>
      </c>
      <c r="J242" s="26" t="n">
        <v>0</v>
      </c>
      <c r="K242" s="27" t="n">
        <f aca="false">SUM(G242:J242)</f>
        <v>0</v>
      </c>
      <c r="L242" s="28" t="n">
        <f aca="false">IF(F241&lt;&gt;"",(F242-(F241+K242))/(F241+K242)*100,0)</f>
        <v>0.710814826337023</v>
      </c>
      <c r="M242" s="5" t="n">
        <f aca="false">1+L242/100</f>
        <v>1.00710814826337</v>
      </c>
      <c r="N242" s="29" t="n">
        <f aca="false">ROUNDUP((PRODUCT($M$11:M242)-1),4)</f>
        <v>0.9151</v>
      </c>
      <c r="O242" s="30" t="n">
        <f aca="false">((1+(ROUNDUP(N242*100,2))/100)^(365.25/(A242-$A$11+1))-1)</f>
        <v>1.78143613355993</v>
      </c>
    </row>
    <row r="243" customFormat="false" ht="13.5" hidden="false" customHeight="true" outlineLevel="0" collapsed="false">
      <c r="A243" s="24" t="s">
        <v>253</v>
      </c>
      <c r="B243" s="25" t="n">
        <v>89282.1</v>
      </c>
      <c r="C243" s="25" t="n">
        <v>13212.36</v>
      </c>
      <c r="D243" s="25" t="n">
        <v>104952.02</v>
      </c>
      <c r="E243" s="25" t="n">
        <v>8273.16</v>
      </c>
      <c r="F243" s="25" t="n">
        <f aca="false">SUM(B243:E243)</f>
        <v>215719.64</v>
      </c>
      <c r="G243" s="26" t="n">
        <v>0</v>
      </c>
      <c r="H243" s="26" t="n">
        <v>0</v>
      </c>
      <c r="I243" s="26" t="n">
        <v>0</v>
      </c>
      <c r="J243" s="26" t="n">
        <v>0</v>
      </c>
      <c r="K243" s="27" t="n">
        <f aca="false">SUM(G243:J243)</f>
        <v>0</v>
      </c>
      <c r="L243" s="28" t="n">
        <f aca="false">IF(F242&lt;&gt;"",(F243-(F242+K243))/(F242+K243)*100,0)</f>
        <v>0.477440978953364</v>
      </c>
      <c r="M243" s="5" t="n">
        <f aca="false">1+L243/100</f>
        <v>1.00477440978953</v>
      </c>
      <c r="N243" s="29" t="n">
        <f aca="false">ROUNDUP((PRODUCT($M$11:M243)-1),4)</f>
        <v>0.9242</v>
      </c>
      <c r="O243" s="30" t="n">
        <f aca="false">((1+(ROUNDUP(N243*100,2))/100)^(365.25/(A243-$A$11+1))-1)</f>
        <v>1.78990653213542</v>
      </c>
    </row>
    <row r="244" customFormat="false" ht="13.5" hidden="false" customHeight="true" outlineLevel="0" collapsed="false">
      <c r="A244" s="24" t="s">
        <v>254</v>
      </c>
      <c r="B244" s="25" t="n">
        <v>88422.29</v>
      </c>
      <c r="C244" s="25" t="n">
        <v>13238.04</v>
      </c>
      <c r="D244" s="25" t="n">
        <v>102683.95</v>
      </c>
      <c r="E244" s="25" t="n">
        <v>8289.24</v>
      </c>
      <c r="F244" s="25" t="n">
        <f aca="false">SUM(B244:E244)</f>
        <v>212633.52</v>
      </c>
      <c r="G244" s="26" t="n">
        <v>0</v>
      </c>
      <c r="H244" s="26" t="n">
        <v>0</v>
      </c>
      <c r="I244" s="26" t="n">
        <v>0</v>
      </c>
      <c r="J244" s="26" t="n">
        <v>0</v>
      </c>
      <c r="K244" s="27" t="n">
        <f aca="false">SUM(G244:J244)</f>
        <v>0</v>
      </c>
      <c r="L244" s="28" t="n">
        <f aca="false">IF(F243&lt;&gt;"",(F244-(F243+K244))/(F243+K244)*100,0)</f>
        <v>-1.43061614603104</v>
      </c>
      <c r="M244" s="5" t="n">
        <f aca="false">1+L244/100</f>
        <v>0.98569383853969</v>
      </c>
      <c r="N244" s="29" t="n">
        <f aca="false">ROUNDUP((PRODUCT($M$11:M244)-1),4)</f>
        <v>0.8967</v>
      </c>
      <c r="O244" s="30" t="n">
        <f aca="false">((1+(ROUNDUP(N244*100,2))/100)^(365.25/(A244-$A$11+1))-1)</f>
        <v>1.71598502405796</v>
      </c>
    </row>
    <row r="245" customFormat="false" ht="13.5" hidden="false" customHeight="true" outlineLevel="0" collapsed="false">
      <c r="A245" s="24" t="s">
        <v>255</v>
      </c>
      <c r="B245" s="25" t="n">
        <v>88422.29</v>
      </c>
      <c r="C245" s="25" t="n">
        <v>13485.48</v>
      </c>
      <c r="D245" s="25" t="n">
        <v>102683.95</v>
      </c>
      <c r="E245" s="25" t="n">
        <v>8289.24</v>
      </c>
      <c r="F245" s="25" t="n">
        <f aca="false">SUM(B245:E245)</f>
        <v>212880.96</v>
      </c>
      <c r="G245" s="26" t="n">
        <v>0</v>
      </c>
      <c r="H245" s="26" t="n">
        <v>0</v>
      </c>
      <c r="I245" s="26" t="n">
        <v>0</v>
      </c>
      <c r="J245" s="26" t="n">
        <v>0</v>
      </c>
      <c r="K245" s="27" t="n">
        <f aca="false">SUM(G245:J245)</f>
        <v>0</v>
      </c>
      <c r="L245" s="28" t="n">
        <f aca="false">IF(F244&lt;&gt;"",(F245-(F244+K245))/(F244+K245)*100,0)</f>
        <v>0.116369234728373</v>
      </c>
      <c r="M245" s="5" t="n">
        <f aca="false">1+L245/100</f>
        <v>1.00116369234728</v>
      </c>
      <c r="N245" s="29" t="n">
        <f aca="false">ROUNDUP((PRODUCT($M$11:M245)-1),4)</f>
        <v>0.8989</v>
      </c>
      <c r="O245" s="30" t="n">
        <f aca="false">((1+(ROUNDUP(N245*100,2))/100)^(365.25/(A245-$A$11+1))-1)</f>
        <v>1.70933908234617</v>
      </c>
    </row>
    <row r="246" customFormat="false" ht="13.5" hidden="false" customHeight="true" outlineLevel="0" collapsed="false">
      <c r="A246" s="24" t="s">
        <v>256</v>
      </c>
      <c r="B246" s="25" t="n">
        <v>88422.29</v>
      </c>
      <c r="C246" s="25" t="n">
        <v>13485.48</v>
      </c>
      <c r="D246" s="25" t="n">
        <v>102683.95</v>
      </c>
      <c r="E246" s="25" t="n">
        <v>8289.24</v>
      </c>
      <c r="F246" s="25" t="n">
        <f aca="false">SUM(B246:E246)</f>
        <v>212880.96</v>
      </c>
      <c r="G246" s="26" t="n">
        <v>0</v>
      </c>
      <c r="H246" s="26" t="n">
        <v>0</v>
      </c>
      <c r="I246" s="26" t="n">
        <v>0</v>
      </c>
      <c r="J246" s="26" t="n">
        <v>0</v>
      </c>
      <c r="K246" s="27" t="n">
        <f aca="false">SUM(G246:J246)</f>
        <v>0</v>
      </c>
      <c r="L246" s="28" t="n">
        <f aca="false">IF(F245&lt;&gt;"",(F246-(F245+K246))/(F245+K246)*100,0)</f>
        <v>0</v>
      </c>
      <c r="M246" s="5" t="n">
        <f aca="false">1+L246/100</f>
        <v>1</v>
      </c>
      <c r="N246" s="29" t="n">
        <f aca="false">ROUNDUP((PRODUCT($M$11:M246)-1),4)</f>
        <v>0.8989</v>
      </c>
      <c r="O246" s="30" t="n">
        <f aca="false">((1+(ROUNDUP(N246*100,2))/100)^(365.25/(A246-$A$11+1))-1)</f>
        <v>1.69792079113937</v>
      </c>
    </row>
    <row r="247" customFormat="false" ht="13.5" hidden="false" customHeight="true" outlineLevel="0" collapsed="false">
      <c r="A247" s="24" t="s">
        <v>257</v>
      </c>
      <c r="B247" s="25" t="n">
        <v>88282.2</v>
      </c>
      <c r="C247" s="25" t="n">
        <v>13413.54</v>
      </c>
      <c r="D247" s="25" t="n">
        <v>102521.27</v>
      </c>
      <c r="E247" s="25" t="n">
        <v>8245.02</v>
      </c>
      <c r="F247" s="25" t="n">
        <f aca="false">SUM(B247:E247)</f>
        <v>212462.03</v>
      </c>
      <c r="G247" s="26" t="n">
        <v>0</v>
      </c>
      <c r="H247" s="26" t="n">
        <v>0</v>
      </c>
      <c r="I247" s="26" t="n">
        <v>0</v>
      </c>
      <c r="J247" s="26" t="n">
        <v>0</v>
      </c>
      <c r="K247" s="27" t="n">
        <f aca="false">SUM(G247:J247)</f>
        <v>0</v>
      </c>
      <c r="L247" s="28" t="n">
        <f aca="false">IF(F246&lt;&gt;"",(F247-(F246+K247))/(F246+K247)*100,0)</f>
        <v>-0.196790732247728</v>
      </c>
      <c r="M247" s="5" t="n">
        <f aca="false">1+L247/100</f>
        <v>0.998032092677523</v>
      </c>
      <c r="N247" s="29" t="n">
        <f aca="false">ROUNDUP((PRODUCT($M$11:M247)-1),4)</f>
        <v>0.8952</v>
      </c>
      <c r="O247" s="30" t="n">
        <f aca="false">((1+(ROUNDUP(N247*100,2))/100)^(365.25/(A247-$A$11+1))-1)</f>
        <v>1.67858288380245</v>
      </c>
    </row>
    <row r="248" customFormat="false" ht="13.5" hidden="false" customHeight="true" outlineLevel="0" collapsed="false">
      <c r="A248" s="24" t="s">
        <v>258</v>
      </c>
      <c r="B248" s="25" t="n">
        <v>87871.73</v>
      </c>
      <c r="C248" s="25" t="n">
        <v>13539.98</v>
      </c>
      <c r="D248" s="25" t="n">
        <v>102044.59</v>
      </c>
      <c r="E248" s="25" t="n">
        <v>8322.74</v>
      </c>
      <c r="F248" s="25" t="n">
        <f aca="false">SUM(B248:E248)</f>
        <v>211779.04</v>
      </c>
      <c r="G248" s="26" t="n">
        <v>0</v>
      </c>
      <c r="H248" s="26" t="n">
        <v>0</v>
      </c>
      <c r="I248" s="26" t="n">
        <v>0</v>
      </c>
      <c r="J248" s="26" t="n">
        <v>0</v>
      </c>
      <c r="K248" s="27" t="n">
        <f aca="false">SUM(G248:J248)</f>
        <v>0</v>
      </c>
      <c r="L248" s="28" t="n">
        <f aca="false">IF(F247&lt;&gt;"",(F248-(F247+K248))/(F247+K248)*100,0)</f>
        <v>-0.321464498856581</v>
      </c>
      <c r="M248" s="5" t="n">
        <f aca="false">1+L248/100</f>
        <v>0.996785355011434</v>
      </c>
      <c r="N248" s="29" t="n">
        <f aca="false">ROUNDUP((PRODUCT($M$11:M248)-1),4)</f>
        <v>0.8891</v>
      </c>
      <c r="O248" s="30" t="n">
        <f aca="false">((1+(ROUNDUP(N248*100,2))/100)^(365.25/(A248-$A$11+1))-1)</f>
        <v>1.65435182412754</v>
      </c>
    </row>
    <row r="249" customFormat="false" ht="13.5" hidden="false" customHeight="true" outlineLevel="0" collapsed="false">
      <c r="A249" s="24" t="s">
        <v>259</v>
      </c>
      <c r="B249" s="25" t="n">
        <v>89050.29</v>
      </c>
      <c r="C249" s="25" t="n">
        <v>13533.44</v>
      </c>
      <c r="D249" s="25" t="n">
        <v>103413.24</v>
      </c>
      <c r="E249" s="25" t="n">
        <v>8318.72</v>
      </c>
      <c r="F249" s="25" t="n">
        <f aca="false">SUM(B249:E249)</f>
        <v>214315.69</v>
      </c>
      <c r="G249" s="26" t="n">
        <v>0</v>
      </c>
      <c r="H249" s="26" t="n">
        <v>0</v>
      </c>
      <c r="I249" s="26" t="n">
        <v>0</v>
      </c>
      <c r="J249" s="26" t="n">
        <v>0</v>
      </c>
      <c r="K249" s="27" t="n">
        <f aca="false">SUM(G249:J249)</f>
        <v>0</v>
      </c>
      <c r="L249" s="28" t="n">
        <f aca="false">IF(F248&lt;&gt;"",(F249-(F248+K249))/(F248+K249)*100,0)</f>
        <v>1.19778142350632</v>
      </c>
      <c r="M249" s="5" t="n">
        <f aca="false">1+L249/100</f>
        <v>1.01197781423506</v>
      </c>
      <c r="N249" s="29" t="n">
        <f aca="false">ROUNDUP((PRODUCT($M$11:M249)-1),4)</f>
        <v>0.9117</v>
      </c>
      <c r="O249" s="30" t="n">
        <f aca="false">((1+(ROUNDUP(N249*100,2))/100)^(365.25/(A249-$A$11+1))-1)</f>
        <v>1.69201612704774</v>
      </c>
    </row>
    <row r="250" customFormat="false" ht="13.5" hidden="false" customHeight="true" outlineLevel="0" collapsed="false">
      <c r="A250" s="24" t="s">
        <v>260</v>
      </c>
      <c r="B250" s="25" t="n">
        <v>88949.94</v>
      </c>
      <c r="C250" s="25" t="n">
        <v>13574.86</v>
      </c>
      <c r="D250" s="25" t="n">
        <v>103296.71</v>
      </c>
      <c r="E250" s="25" t="n">
        <v>8344.18</v>
      </c>
      <c r="F250" s="25" t="n">
        <f aca="false">SUM(B250:E250)</f>
        <v>214165.69</v>
      </c>
      <c r="G250" s="26" t="n">
        <v>0</v>
      </c>
      <c r="H250" s="26" t="n">
        <v>0</v>
      </c>
      <c r="I250" s="26" t="n">
        <v>0</v>
      </c>
      <c r="J250" s="26" t="n">
        <v>0</v>
      </c>
      <c r="K250" s="27" t="n">
        <f aca="false">SUM(G250:J250)</f>
        <v>0</v>
      </c>
      <c r="L250" s="28" t="n">
        <f aca="false">IF(F249&lt;&gt;"",(F250-(F249+K250))/(F249+K250)*100,0)</f>
        <v>-0.0699902093029213</v>
      </c>
      <c r="M250" s="5" t="n">
        <f aca="false">1+L250/100</f>
        <v>0.999300097906971</v>
      </c>
      <c r="N250" s="29" t="n">
        <f aca="false">ROUNDUP((PRODUCT($M$11:M250)-1),4)</f>
        <v>0.9104</v>
      </c>
      <c r="O250" s="30" t="n">
        <f aca="false">((1+(ROUNDUP(N250*100,2))/100)^(365.25/(A250-$A$11+1))-1)</f>
        <v>1.67815715808014</v>
      </c>
    </row>
    <row r="251" customFormat="false" ht="13.5" hidden="false" customHeight="true" outlineLevel="0" collapsed="false">
      <c r="A251" s="24" t="s">
        <v>261</v>
      </c>
      <c r="B251" s="25" t="n">
        <v>90822.18</v>
      </c>
      <c r="C251" s="25" t="n">
        <v>13640.26</v>
      </c>
      <c r="D251" s="25" t="n">
        <v>105470.92</v>
      </c>
      <c r="E251" s="25" t="n">
        <v>8384.38</v>
      </c>
      <c r="F251" s="25" t="n">
        <f aca="false">SUM(B251:E251)</f>
        <v>218317.74</v>
      </c>
      <c r="G251" s="26" t="n">
        <v>0</v>
      </c>
      <c r="H251" s="26" t="n">
        <v>0</v>
      </c>
      <c r="I251" s="26" t="n">
        <v>0</v>
      </c>
      <c r="J251" s="26" t="n">
        <v>0</v>
      </c>
      <c r="K251" s="27" t="n">
        <f aca="false">SUM(G251:J251)</f>
        <v>0</v>
      </c>
      <c r="L251" s="28" t="n">
        <f aca="false">IF(F250&lt;&gt;"",(F251-(F250+K251))/(F250+K251)*100,0)</f>
        <v>1.93870923022263</v>
      </c>
      <c r="M251" s="5" t="n">
        <f aca="false">1+L251/100</f>
        <v>1.01938709230223</v>
      </c>
      <c r="N251" s="29" t="n">
        <f aca="false">ROUNDUP((PRODUCT($M$11:M251)-1),4)</f>
        <v>0.9474</v>
      </c>
      <c r="O251" s="30" t="n">
        <f aca="false">((1+(ROUNDUP(N251*100,2))/100)^(365.25/(A251-$A$11+1))-1)</f>
        <v>1.7459126570242</v>
      </c>
    </row>
    <row r="252" customFormat="false" ht="13.5" hidden="false" customHeight="true" outlineLevel="0" collapsed="false">
      <c r="A252" s="24" t="s">
        <v>262</v>
      </c>
      <c r="B252" s="25" t="n">
        <v>90822.18</v>
      </c>
      <c r="C252" s="25" t="n">
        <v>13640.26</v>
      </c>
      <c r="D252" s="25" t="n">
        <v>105470.92</v>
      </c>
      <c r="E252" s="25" t="n">
        <v>8384.38</v>
      </c>
      <c r="F252" s="25" t="n">
        <f aca="false">SUM(B252:E252)</f>
        <v>218317.74</v>
      </c>
      <c r="G252" s="26" t="n">
        <v>0</v>
      </c>
      <c r="H252" s="26" t="n">
        <v>0</v>
      </c>
      <c r="I252" s="26" t="n">
        <v>0</v>
      </c>
      <c r="J252" s="26" t="n">
        <v>0</v>
      </c>
      <c r="K252" s="27" t="n">
        <f aca="false">SUM(G252:J252)</f>
        <v>0</v>
      </c>
      <c r="L252" s="28" t="n">
        <f aca="false">IF(F251&lt;&gt;"",(F252-(F251+K252))/(F251+K252)*100,0)</f>
        <v>0</v>
      </c>
      <c r="M252" s="5" t="n">
        <f aca="false">1+L252/100</f>
        <v>1</v>
      </c>
      <c r="N252" s="29" t="n">
        <f aca="false">ROUNDUP((PRODUCT($M$11:M252)-1),4)</f>
        <v>0.9474</v>
      </c>
      <c r="O252" s="30" t="n">
        <f aca="false">((1+(ROUNDUP(N252*100,2))/100)^(365.25/(A252-$A$11+1))-1)</f>
        <v>1.73447504223042</v>
      </c>
    </row>
    <row r="253" customFormat="false" ht="13.5" hidden="false" customHeight="true" outlineLevel="0" collapsed="false">
      <c r="A253" s="24" t="s">
        <v>263</v>
      </c>
      <c r="B253" s="25" t="n">
        <v>90822.18</v>
      </c>
      <c r="C253" s="25" t="n">
        <v>13640.26</v>
      </c>
      <c r="D253" s="25" t="n">
        <v>105470.92</v>
      </c>
      <c r="E253" s="25" t="n">
        <v>8384.38</v>
      </c>
      <c r="F253" s="25" t="n">
        <f aca="false">SUM(B253:E253)</f>
        <v>218317.74</v>
      </c>
      <c r="G253" s="26" t="n">
        <v>0</v>
      </c>
      <c r="H253" s="26" t="n">
        <v>0</v>
      </c>
      <c r="I253" s="26" t="n">
        <v>0</v>
      </c>
      <c r="J253" s="26" t="n">
        <v>0</v>
      </c>
      <c r="K253" s="27" t="n">
        <f aca="false">SUM(G253:J253)</f>
        <v>0</v>
      </c>
      <c r="L253" s="28" t="n">
        <f aca="false">IF(F252&lt;&gt;"",(F253-(F252+K253))/(F252+K253)*100,0)</f>
        <v>0</v>
      </c>
      <c r="M253" s="5" t="n">
        <f aca="false">1+L253/100</f>
        <v>1</v>
      </c>
      <c r="N253" s="29" t="n">
        <f aca="false">ROUNDUP((PRODUCT($M$11:M253)-1),4)</f>
        <v>0.9474</v>
      </c>
      <c r="O253" s="30" t="n">
        <f aca="false">((1+(ROUNDUP(N253*100,2))/100)^(365.25/(A253-$A$11+1))-1)</f>
        <v>1.72317861953762</v>
      </c>
    </row>
    <row r="254" customFormat="false" ht="13.5" hidden="false" customHeight="true" outlineLevel="0" collapsed="false">
      <c r="A254" s="24" t="s">
        <v>264</v>
      </c>
      <c r="B254" s="25" t="n">
        <v>90282.64</v>
      </c>
      <c r="C254" s="25" t="n">
        <v>13581.4</v>
      </c>
      <c r="D254" s="25" t="n">
        <v>104844.36</v>
      </c>
      <c r="E254" s="25" t="n">
        <v>8348.2</v>
      </c>
      <c r="F254" s="25" t="n">
        <f aca="false">SUM(B254:E254)</f>
        <v>217056.6</v>
      </c>
      <c r="G254" s="26" t="n">
        <v>0</v>
      </c>
      <c r="H254" s="26" t="n">
        <v>0</v>
      </c>
      <c r="I254" s="26" t="n">
        <v>0</v>
      </c>
      <c r="J254" s="26" t="n">
        <v>0</v>
      </c>
      <c r="K254" s="27" t="n">
        <f aca="false">SUM(G254:J254)</f>
        <v>0</v>
      </c>
      <c r="L254" s="28" t="n">
        <f aca="false">IF(F253&lt;&gt;"",(F254-(F253+K254))/(F253+K254)*100,0)</f>
        <v>-0.577662630622681</v>
      </c>
      <c r="M254" s="5" t="n">
        <f aca="false">1+L254/100</f>
        <v>0.994223373693773</v>
      </c>
      <c r="N254" s="29" t="n">
        <f aca="false">ROUNDUP((PRODUCT($M$11:M254)-1),4)</f>
        <v>0.9361</v>
      </c>
      <c r="O254" s="30" t="n">
        <f aca="false">((1+(ROUNDUP(N254*100,2))/100)^(365.25/(A254-$A$11+1))-1)</f>
        <v>1.68849805907502</v>
      </c>
    </row>
    <row r="255" customFormat="false" ht="13.5" hidden="false" customHeight="true" outlineLevel="0" collapsed="false">
      <c r="A255" s="24" t="s">
        <v>265</v>
      </c>
      <c r="B255" s="25" t="n">
        <v>95700.37</v>
      </c>
      <c r="C255" s="25" t="n">
        <v>13446.24</v>
      </c>
      <c r="D255" s="25" t="n">
        <v>114840.44</v>
      </c>
      <c r="E255" s="25" t="n">
        <v>8265.12</v>
      </c>
      <c r="F255" s="25" t="n">
        <f aca="false">SUM(B255:E255)</f>
        <v>232252.17</v>
      </c>
      <c r="G255" s="26" t="n">
        <v>4416.94</v>
      </c>
      <c r="H255" s="26" t="n">
        <v>0</v>
      </c>
      <c r="I255" s="26" t="n">
        <v>8833.88</v>
      </c>
      <c r="J255" s="26" t="n">
        <v>0</v>
      </c>
      <c r="K255" s="27" t="n">
        <f aca="false">SUM(G255:J255)</f>
        <v>13250.82</v>
      </c>
      <c r="L255" s="28" t="n">
        <f aca="false">IF(F254&lt;&gt;"",(F255-(F254+K255))/(F254+K255)*100,0)</f>
        <v>0.844414826061605</v>
      </c>
      <c r="M255" s="5" t="n">
        <f aca="false">1+L255/100</f>
        <v>1.00844414826062</v>
      </c>
      <c r="N255" s="29" t="n">
        <f aca="false">ROUNDUP((PRODUCT($M$11:M255)-1),4)</f>
        <v>0.9525</v>
      </c>
      <c r="O255" s="30" t="n">
        <f aca="false">((1+(ROUNDUP(N255*100,2))/100)^(365.25/(A255-$A$11+1))-1)</f>
        <v>1.71155158273308</v>
      </c>
    </row>
    <row r="256" customFormat="false" ht="13.5" hidden="false" customHeight="true" outlineLevel="0" collapsed="false">
      <c r="A256" s="24" t="s">
        <v>266</v>
      </c>
      <c r="B256" s="25" t="n">
        <v>97137.91</v>
      </c>
      <c r="C256" s="25" t="n">
        <v>14204.4</v>
      </c>
      <c r="D256" s="25" t="n">
        <v>116565.49</v>
      </c>
      <c r="E256" s="25" t="n">
        <v>8971.2</v>
      </c>
      <c r="F256" s="25" t="n">
        <f aca="false">SUM(B256:E256)</f>
        <v>236879</v>
      </c>
      <c r="G256" s="26" t="n">
        <v>0</v>
      </c>
      <c r="H256" s="26" t="n">
        <v>623</v>
      </c>
      <c r="I256" s="26" t="n">
        <v>0</v>
      </c>
      <c r="J256" s="26" t="n">
        <v>623</v>
      </c>
      <c r="K256" s="27" t="n">
        <f aca="false">SUM(G256:J256)</f>
        <v>1246</v>
      </c>
      <c r="L256" s="28" t="n">
        <f aca="false">IF(F255&lt;&gt;"",(F256-(F255+K256))/(F255+K256)*100,0)</f>
        <v>1.44790428121986</v>
      </c>
      <c r="M256" s="5" t="n">
        <f aca="false">1+L256/100</f>
        <v>1.0144790428122</v>
      </c>
      <c r="N256" s="29" t="n">
        <f aca="false">ROUNDUP((PRODUCT($M$11:M256)-1),4)</f>
        <v>0.9808</v>
      </c>
      <c r="O256" s="30" t="n">
        <f aca="false">((1+(ROUNDUP(N256*100,2))/100)^(365.25/(A256-$A$11+1))-1)</f>
        <v>1.75889982380166</v>
      </c>
    </row>
    <row r="257" customFormat="false" ht="13.5" hidden="false" customHeight="true" outlineLevel="0" collapsed="false">
      <c r="A257" s="24" t="s">
        <v>267</v>
      </c>
      <c r="B257" s="25" t="n">
        <v>96039.15</v>
      </c>
      <c r="C257" s="25" t="n">
        <v>14231.76</v>
      </c>
      <c r="D257" s="25" t="n">
        <v>115246.98</v>
      </c>
      <c r="E257" s="25" t="n">
        <v>8988.48</v>
      </c>
      <c r="F257" s="25" t="n">
        <f aca="false">SUM(B257:E257)</f>
        <v>234506.37</v>
      </c>
      <c r="G257" s="26" t="n">
        <v>0</v>
      </c>
      <c r="H257" s="26" t="n">
        <v>0</v>
      </c>
      <c r="I257" s="26" t="n">
        <v>0</v>
      </c>
      <c r="J257" s="26" t="n">
        <v>0</v>
      </c>
      <c r="K257" s="27" t="n">
        <f aca="false">SUM(G257:J257)</f>
        <v>0</v>
      </c>
      <c r="L257" s="28" t="n">
        <f aca="false">IF(F256&lt;&gt;"",(F257-(F256+K257))/(F256+K257)*100,0)</f>
        <v>-1.00162108080497</v>
      </c>
      <c r="M257" s="5" t="n">
        <f aca="false">1+L257/100</f>
        <v>0.98998378919195</v>
      </c>
      <c r="N257" s="29" t="n">
        <f aca="false">ROUNDUP((PRODUCT($M$11:M257)-1),4)</f>
        <v>0.9609</v>
      </c>
      <c r="O257" s="30" t="n">
        <f aca="false">((1+(ROUNDUP(N257*100,2))/100)^(365.25/(A257-$A$11+1))-1)</f>
        <v>1.70686758565125</v>
      </c>
    </row>
    <row r="258" customFormat="false" ht="13.5" hidden="false" customHeight="true" outlineLevel="0" collapsed="false">
      <c r="A258" s="24" t="s">
        <v>268</v>
      </c>
      <c r="B258" s="25" t="n">
        <v>96874.9</v>
      </c>
      <c r="C258" s="25" t="n">
        <v>14411.88</v>
      </c>
      <c r="D258" s="25" t="n">
        <v>116249.87</v>
      </c>
      <c r="E258" s="25" t="n">
        <v>9102.24</v>
      </c>
      <c r="F258" s="25" t="n">
        <f aca="false">SUM(B258:E258)</f>
        <v>236638.89</v>
      </c>
      <c r="G258" s="26" t="n">
        <v>0</v>
      </c>
      <c r="H258" s="26" t="n">
        <v>0</v>
      </c>
      <c r="I258" s="26" t="n">
        <v>0</v>
      </c>
      <c r="J258" s="26" t="n">
        <v>0</v>
      </c>
      <c r="K258" s="27" t="n">
        <f aca="false">SUM(G258:J258)</f>
        <v>0</v>
      </c>
      <c r="L258" s="28" t="n">
        <f aca="false">IF(F257&lt;&gt;"",(F258-(F257+K258))/(F257+K258)*100,0)</f>
        <v>0.909365489730616</v>
      </c>
      <c r="M258" s="5" t="n">
        <f aca="false">1+L258/100</f>
        <v>1.00909365489731</v>
      </c>
      <c r="N258" s="29" t="n">
        <f aca="false">ROUNDUP((PRODUCT($M$11:M258)-1),4)</f>
        <v>0.9788</v>
      </c>
      <c r="O258" s="30" t="n">
        <f aca="false">((1+(ROUNDUP(N258*100,2))/100)^(365.25/(A258-$A$11+1))-1)</f>
        <v>1.73234454280858</v>
      </c>
    </row>
    <row r="259" customFormat="false" ht="13.5" hidden="false" customHeight="true" outlineLevel="0" collapsed="false">
      <c r="A259" s="24" t="s">
        <v>269</v>
      </c>
      <c r="B259" s="25" t="n">
        <v>96874.9</v>
      </c>
      <c r="C259" s="25" t="n">
        <v>14411.88</v>
      </c>
      <c r="D259" s="25" t="n">
        <v>116249.87</v>
      </c>
      <c r="E259" s="25" t="n">
        <v>9102.24</v>
      </c>
      <c r="F259" s="25" t="n">
        <f aca="false">SUM(B259:E259)</f>
        <v>236638.89</v>
      </c>
      <c r="G259" s="26" t="n">
        <v>0</v>
      </c>
      <c r="H259" s="26" t="n">
        <v>0</v>
      </c>
      <c r="I259" s="26" t="n">
        <v>0</v>
      </c>
      <c r="J259" s="26" t="n">
        <v>0</v>
      </c>
      <c r="K259" s="27" t="n">
        <f aca="false">SUM(G259:J259)</f>
        <v>0</v>
      </c>
      <c r="L259" s="28" t="n">
        <f aca="false">IF(F258&lt;&gt;"",(F259-(F258+K259))/(F258+K259)*100,0)</f>
        <v>0</v>
      </c>
      <c r="M259" s="5" t="n">
        <f aca="false">1+L259/100</f>
        <v>1</v>
      </c>
      <c r="N259" s="29" t="n">
        <f aca="false">ROUNDUP((PRODUCT($M$11:M259)-1),4)</f>
        <v>0.9788</v>
      </c>
      <c r="O259" s="30" t="n">
        <f aca="false">((1+(ROUNDUP(N259*100,2))/100)^(365.25/(A259-$A$11+1))-1)</f>
        <v>1.72133688169275</v>
      </c>
    </row>
    <row r="260" customFormat="false" ht="13.5" hidden="false" customHeight="true" outlineLevel="0" collapsed="false">
      <c r="A260" s="24" t="s">
        <v>270</v>
      </c>
      <c r="B260" s="25" t="n">
        <v>97992.68</v>
      </c>
      <c r="C260" s="25" t="n">
        <v>14411.88</v>
      </c>
      <c r="D260" s="25" t="n">
        <v>118485.45</v>
      </c>
      <c r="E260" s="25" t="n">
        <v>9102.24</v>
      </c>
      <c r="F260" s="25" t="n">
        <f aca="false">SUM(B260:E260)</f>
        <v>239992.25</v>
      </c>
      <c r="G260" s="26" t="n">
        <v>0</v>
      </c>
      <c r="H260" s="26" t="n">
        <v>0</v>
      </c>
      <c r="I260" s="26" t="n">
        <v>0</v>
      </c>
      <c r="J260" s="26" t="n">
        <v>0</v>
      </c>
      <c r="K260" s="27" t="n">
        <f aca="false">SUM(G260:J260)</f>
        <v>0</v>
      </c>
      <c r="L260" s="28" t="n">
        <f aca="false">IF(F259&lt;&gt;"",(F260-(F259+K260))/(F259+K260)*100,0)</f>
        <v>1.41707899322889</v>
      </c>
      <c r="M260" s="5" t="n">
        <f aca="false">1+L260/100</f>
        <v>1.01417078993229</v>
      </c>
      <c r="N260" s="29" t="n">
        <f aca="false">ROUNDUP((PRODUCT($M$11:M260)-1),4)</f>
        <v>1.0068</v>
      </c>
      <c r="O260" s="30" t="n">
        <f aca="false">((1+(ROUNDUP(N260*100,2))/100)^(365.25/(A260-$A$11+1))-1)</f>
        <v>1.76667712240671</v>
      </c>
    </row>
    <row r="261" customFormat="false" ht="13.5" hidden="false" customHeight="true" outlineLevel="0" collapsed="false">
      <c r="A261" s="24" t="s">
        <v>271</v>
      </c>
      <c r="B261" s="25" t="n">
        <v>97899.99</v>
      </c>
      <c r="C261" s="25" t="n">
        <v>14881.71</v>
      </c>
      <c r="D261" s="25" t="n">
        <v>118373.37</v>
      </c>
      <c r="E261" s="25" t="n">
        <v>9516.63</v>
      </c>
      <c r="F261" s="25" t="n">
        <f aca="false">SUM(B261:E261)</f>
        <v>240671.7</v>
      </c>
      <c r="G261" s="26" t="n">
        <v>0</v>
      </c>
      <c r="H261" s="26" t="n">
        <v>0</v>
      </c>
      <c r="I261" s="26" t="n">
        <v>0</v>
      </c>
      <c r="J261" s="26" t="n">
        <v>0</v>
      </c>
      <c r="K261" s="27" t="n">
        <f aca="false">SUM(G261:J261)</f>
        <v>0</v>
      </c>
      <c r="L261" s="28" t="n">
        <f aca="false">IF(F260&lt;&gt;"",(F261-(F260+K261))/(F260+K261)*100,0)</f>
        <v>0.28311330886727</v>
      </c>
      <c r="M261" s="5" t="n">
        <f aca="false">1+L261/100</f>
        <v>1.00283113308867</v>
      </c>
      <c r="N261" s="29" t="n">
        <f aca="false">ROUNDUP((PRODUCT($M$11:M261)-1),4)</f>
        <v>1.0125</v>
      </c>
      <c r="O261" s="30" t="n">
        <f aca="false">((1+(ROUNDUP(N261*100,2))/100)^(365.25/(A261-$A$11+1))-1)</f>
        <v>1.76687903837682</v>
      </c>
    </row>
    <row r="262" customFormat="false" ht="13.5" hidden="false" customHeight="true" outlineLevel="0" collapsed="false">
      <c r="A262" s="24" t="s">
        <v>272</v>
      </c>
      <c r="B262" s="25" t="n">
        <v>96206.75</v>
      </c>
      <c r="C262" s="25" t="n">
        <v>14881.71</v>
      </c>
      <c r="D262" s="25" t="n">
        <v>116326.03</v>
      </c>
      <c r="E262" s="25" t="n">
        <v>9516.63</v>
      </c>
      <c r="F262" s="25" t="n">
        <f aca="false">SUM(B262:E262)</f>
        <v>236931.12</v>
      </c>
      <c r="G262" s="26" t="n">
        <v>0</v>
      </c>
      <c r="H262" s="26" t="n">
        <v>0</v>
      </c>
      <c r="I262" s="26" t="n">
        <v>0</v>
      </c>
      <c r="J262" s="26" t="n">
        <v>0</v>
      </c>
      <c r="K262" s="27" t="n">
        <f aca="false">SUM(G262:J262)</f>
        <v>0</v>
      </c>
      <c r="L262" s="28" t="n">
        <f aca="false">IF(F261&lt;&gt;"",(F262-(F261+K262))/(F261+K262)*100,0)</f>
        <v>-1.55422511246649</v>
      </c>
      <c r="M262" s="5" t="n">
        <f aca="false">1+L262/100</f>
        <v>0.984457748875335</v>
      </c>
      <c r="N262" s="29" t="n">
        <f aca="false">ROUNDUP((PRODUCT($M$11:M262)-1),4)</f>
        <v>0.9812</v>
      </c>
      <c r="O262" s="30" t="n">
        <f aca="false">((1+(ROUNDUP(N262*100,2))/100)^(365.25/(A262-$A$11+1))-1)</f>
        <v>1.69382463335917</v>
      </c>
    </row>
    <row r="263" customFormat="false" ht="13.5" hidden="false" customHeight="true" outlineLevel="0" collapsed="false">
      <c r="A263" s="24" t="s">
        <v>273</v>
      </c>
      <c r="B263" s="25" t="n">
        <v>96291.53</v>
      </c>
      <c r="C263" s="25" t="n">
        <v>14744.24</v>
      </c>
      <c r="D263" s="25" t="n">
        <v>116428.54</v>
      </c>
      <c r="E263" s="25" t="n">
        <v>9428.72</v>
      </c>
      <c r="F263" s="25" t="n">
        <f aca="false">SUM(B263:E263)</f>
        <v>236893.03</v>
      </c>
      <c r="G263" s="26" t="n">
        <v>0</v>
      </c>
      <c r="H263" s="26" t="n">
        <v>0</v>
      </c>
      <c r="I263" s="26" t="n">
        <v>0</v>
      </c>
      <c r="J263" s="26" t="n">
        <v>0</v>
      </c>
      <c r="K263" s="27" t="n">
        <f aca="false">SUM(G263:J263)</f>
        <v>0</v>
      </c>
      <c r="L263" s="28" t="n">
        <f aca="false">IF(F262&lt;&gt;"",(F263-(F262+K263))/(F262+K263)*100,0)</f>
        <v>-0.0160764022894065</v>
      </c>
      <c r="M263" s="5" t="n">
        <f aca="false">1+L263/100</f>
        <v>0.999839235977106</v>
      </c>
      <c r="N263" s="29" t="n">
        <f aca="false">ROUNDUP((PRODUCT($M$11:M263)-1),4)</f>
        <v>0.9809</v>
      </c>
      <c r="O263" s="30" t="n">
        <f aca="false">((1+(ROUNDUP(N263*100,2))/100)^(365.25/(A263-$A$11+1))-1)</f>
        <v>1.6827074094608</v>
      </c>
    </row>
    <row r="264" customFormat="false" ht="13.5" hidden="false" customHeight="true" outlineLevel="0" collapsed="false">
      <c r="A264" s="24" t="s">
        <v>274</v>
      </c>
      <c r="B264" s="25" t="n">
        <v>96469.28</v>
      </c>
      <c r="C264" s="25" t="n">
        <v>15084.42</v>
      </c>
      <c r="D264" s="25" t="n">
        <v>116643.46</v>
      </c>
      <c r="E264" s="25" t="n">
        <v>9646.26</v>
      </c>
      <c r="F264" s="25" t="n">
        <f aca="false">SUM(B264:E264)</f>
        <v>237843.42</v>
      </c>
      <c r="G264" s="26" t="n">
        <v>0</v>
      </c>
      <c r="H264" s="26" t="n">
        <v>0</v>
      </c>
      <c r="I264" s="26" t="n">
        <v>0</v>
      </c>
      <c r="J264" s="26" t="n">
        <v>0</v>
      </c>
      <c r="K264" s="27" t="n">
        <f aca="false">SUM(G264:J264)</f>
        <v>0</v>
      </c>
      <c r="L264" s="28" t="n">
        <f aca="false">IF(F263&lt;&gt;"",(F264-(F263+K264))/(F263+K264)*100,0)</f>
        <v>0.401189515791163</v>
      </c>
      <c r="M264" s="5" t="n">
        <f aca="false">1+L264/100</f>
        <v>1.00401189515791</v>
      </c>
      <c r="N264" s="29" t="n">
        <f aca="false">ROUNDUP((PRODUCT($M$11:M264)-1),4)</f>
        <v>0.9888</v>
      </c>
      <c r="O264" s="30" t="n">
        <f aca="false">((1+(ROUNDUP(N264*100,2))/100)^(365.25/(A264-$A$11+1))-1)</f>
        <v>1.68764353295298</v>
      </c>
    </row>
    <row r="265" customFormat="false" ht="13.5" hidden="false" customHeight="true" outlineLevel="0" collapsed="false">
      <c r="A265" s="24" t="s">
        <v>275</v>
      </c>
      <c r="B265" s="25" t="n">
        <v>99865.53</v>
      </c>
      <c r="C265" s="25" t="n">
        <v>14937.63</v>
      </c>
      <c r="D265" s="25" t="n">
        <v>122511.61</v>
      </c>
      <c r="E265" s="25" t="n">
        <v>9552.39</v>
      </c>
      <c r="F265" s="25" t="n">
        <f aca="false">SUM(B265:E265)</f>
        <v>246867.16</v>
      </c>
      <c r="G265" s="26" t="n">
        <v>0</v>
      </c>
      <c r="H265" s="26" t="n">
        <v>0</v>
      </c>
      <c r="I265" s="26" t="n">
        <v>0</v>
      </c>
      <c r="J265" s="26" t="n">
        <v>0</v>
      </c>
      <c r="K265" s="27" t="n">
        <f aca="false">SUM(G265:J265)</f>
        <v>0</v>
      </c>
      <c r="L265" s="28" t="n">
        <f aca="false">IF(F264&lt;&gt;"",(F265-(F264+K265))/(F264+K265)*100,0)</f>
        <v>3.7939834534838</v>
      </c>
      <c r="M265" s="5" t="n">
        <f aca="false">1+L265/100</f>
        <v>1.03793983453484</v>
      </c>
      <c r="N265" s="29" t="n">
        <f aca="false">ROUNDUP((PRODUCT($M$11:M265)-1),4)</f>
        <v>1.0643</v>
      </c>
      <c r="O265" s="30" t="n">
        <f aca="false">((1+(ROUNDUP(N265*100,2))/100)^(365.25/(A265-$A$11+1))-1)</f>
        <v>1.82400696744816</v>
      </c>
    </row>
    <row r="266" customFormat="false" ht="13.5" hidden="false" customHeight="true" outlineLevel="0" collapsed="false">
      <c r="A266" s="24" t="s">
        <v>276</v>
      </c>
      <c r="B266" s="25" t="n">
        <v>99865.53</v>
      </c>
      <c r="C266" s="25" t="n">
        <v>15001.74</v>
      </c>
      <c r="D266" s="25" t="n">
        <v>122511.61</v>
      </c>
      <c r="E266" s="25" t="n">
        <v>9616.5</v>
      </c>
      <c r="F266" s="25" t="n">
        <f aca="false">SUM(B266:E266)</f>
        <v>246995.38</v>
      </c>
      <c r="G266" s="26" t="n">
        <v>0</v>
      </c>
      <c r="H266" s="26" t="n">
        <v>0</v>
      </c>
      <c r="I266" s="26" t="n">
        <v>0</v>
      </c>
      <c r="J266" s="26" t="n">
        <v>0</v>
      </c>
      <c r="K266" s="27" t="n">
        <f aca="false">SUM(G266:J266)</f>
        <v>0</v>
      </c>
      <c r="L266" s="28" t="n">
        <f aca="false">IF(F265&lt;&gt;"",(F266-(F265+K266))/(F265+K266)*100,0)</f>
        <v>0.051938864610425</v>
      </c>
      <c r="M266" s="5" t="n">
        <f aca="false">1+L266/100</f>
        <v>1.0005193886461</v>
      </c>
      <c r="N266" s="29" t="n">
        <f aca="false">ROUNDUP((PRODUCT($M$11:M266)-1),4)</f>
        <v>1.0654</v>
      </c>
      <c r="O266" s="30" t="n">
        <f aca="false">((1+(ROUNDUP(N266*100,2))/100)^(365.25/(A266-$A$11+1))-1)</f>
        <v>1.81471653479745</v>
      </c>
    </row>
    <row r="267" customFormat="false" ht="13.5" hidden="false" customHeight="true" outlineLevel="0" collapsed="false">
      <c r="A267" s="24" t="s">
        <v>277</v>
      </c>
      <c r="B267" s="25" t="n">
        <v>99865.53</v>
      </c>
      <c r="C267" s="25" t="n">
        <v>15001.74</v>
      </c>
      <c r="D267" s="25" t="n">
        <v>122511.61</v>
      </c>
      <c r="E267" s="25" t="n">
        <v>9616.5</v>
      </c>
      <c r="F267" s="25" t="n">
        <f aca="false">SUM(B267:E267)</f>
        <v>246995.38</v>
      </c>
      <c r="G267" s="26" t="n">
        <v>0</v>
      </c>
      <c r="H267" s="26" t="n">
        <v>0</v>
      </c>
      <c r="I267" s="26" t="n">
        <v>0</v>
      </c>
      <c r="J267" s="26" t="n">
        <v>0</v>
      </c>
      <c r="K267" s="27" t="n">
        <f aca="false">SUM(G267:J267)</f>
        <v>0</v>
      </c>
      <c r="L267" s="28" t="n">
        <f aca="false">IF(F266&lt;&gt;"",(F267-(F266+K267))/(F266+K267)*100,0)</f>
        <v>0</v>
      </c>
      <c r="M267" s="5" t="n">
        <f aca="false">1+L267/100</f>
        <v>1</v>
      </c>
      <c r="N267" s="29" t="n">
        <f aca="false">ROUNDUP((PRODUCT($M$11:M267)-1),4)</f>
        <v>1.0654</v>
      </c>
      <c r="O267" s="30" t="n">
        <f aca="false">((1+(ROUNDUP(N267*100,2))/100)^(365.25/(A267-$A$11+1))-1)</f>
        <v>1.8034053082022</v>
      </c>
    </row>
    <row r="268" customFormat="false" ht="13.5" hidden="false" customHeight="true" outlineLevel="0" collapsed="false">
      <c r="A268" s="24" t="s">
        <v>278</v>
      </c>
      <c r="B268" s="25" t="n">
        <v>101421.59</v>
      </c>
      <c r="C268" s="25" t="n">
        <v>15008.76</v>
      </c>
      <c r="D268" s="25" t="n">
        <v>124420.54</v>
      </c>
      <c r="E268" s="25" t="n">
        <v>9621</v>
      </c>
      <c r="F268" s="25" t="n">
        <f aca="false">SUM(B268:E268)</f>
        <v>250471.89</v>
      </c>
      <c r="G268" s="26" t="n">
        <v>0</v>
      </c>
      <c r="H268" s="26" t="n">
        <v>0</v>
      </c>
      <c r="I268" s="26" t="n">
        <v>0</v>
      </c>
      <c r="J268" s="26" t="n">
        <v>0</v>
      </c>
      <c r="K268" s="27" t="n">
        <f aca="false">SUM(G268:J268)</f>
        <v>0</v>
      </c>
      <c r="L268" s="28" t="n">
        <f aca="false">IF(F267&lt;&gt;"",(F268-(F267+K268))/(F267+K268)*100,0)</f>
        <v>1.40752025402256</v>
      </c>
      <c r="M268" s="5" t="n">
        <f aca="false">1+L268/100</f>
        <v>1.01407520254023</v>
      </c>
      <c r="N268" s="29" t="n">
        <f aca="false">ROUNDUP((PRODUCT($M$11:M268)-1),4)</f>
        <v>1.0944</v>
      </c>
      <c r="O268" s="30" t="n">
        <f aca="false">((1+(ROUNDUP(N268*100,2))/100)^(365.25/(A268-$A$11+1))-1)</f>
        <v>1.84789104783193</v>
      </c>
    </row>
    <row r="269" customFormat="false" ht="13.5" hidden="false" customHeight="true" outlineLevel="0" collapsed="false">
      <c r="A269" s="24" t="s">
        <v>279</v>
      </c>
      <c r="B269" s="25" t="n">
        <v>101625.26</v>
      </c>
      <c r="C269" s="25" t="n">
        <v>15172.56</v>
      </c>
      <c r="D269" s="25" t="n">
        <v>124670.39</v>
      </c>
      <c r="E269" s="25" t="n">
        <v>9726</v>
      </c>
      <c r="F269" s="25" t="n">
        <f aca="false">SUM(B269:E269)</f>
        <v>251194.21</v>
      </c>
      <c r="G269" s="26" t="n">
        <v>0</v>
      </c>
      <c r="H269" s="26" t="n">
        <v>0</v>
      </c>
      <c r="I269" s="26" t="n">
        <v>0</v>
      </c>
      <c r="J269" s="26" t="n">
        <v>0</v>
      </c>
      <c r="K269" s="27" t="n">
        <f aca="false">SUM(G269:J269)</f>
        <v>0</v>
      </c>
      <c r="L269" s="28" t="n">
        <f aca="false">IF(F268&lt;&gt;"",(F269-(F268+K269))/(F268+K269)*100,0)</f>
        <v>0.288383658541486</v>
      </c>
      <c r="M269" s="5" t="n">
        <f aca="false">1+L269/100</f>
        <v>1.00288383658542</v>
      </c>
      <c r="N269" s="29" t="n">
        <f aca="false">ROUNDUP((PRODUCT($M$11:M269)-1),4)</f>
        <v>1.1005</v>
      </c>
      <c r="O269" s="30" t="n">
        <f aca="false">((1+(ROUNDUP(N269*100,2))/100)^(365.25/(A269-$A$11+1))-1)</f>
        <v>1.84806342387924</v>
      </c>
    </row>
    <row r="270" customFormat="false" ht="13.5" hidden="false" customHeight="true" outlineLevel="0" collapsed="false">
      <c r="A270" s="24" t="s">
        <v>280</v>
      </c>
      <c r="B270" s="25" t="n">
        <v>103279.37</v>
      </c>
      <c r="C270" s="25" t="n">
        <v>15102.36</v>
      </c>
      <c r="D270" s="25" t="n">
        <v>127288.96</v>
      </c>
      <c r="E270" s="25" t="n">
        <v>9681</v>
      </c>
      <c r="F270" s="25" t="n">
        <f aca="false">SUM(B270:E270)</f>
        <v>255351.69</v>
      </c>
      <c r="G270" s="26" t="n">
        <v>0</v>
      </c>
      <c r="H270" s="26" t="n">
        <v>0</v>
      </c>
      <c r="I270" s="26" t="n">
        <v>0</v>
      </c>
      <c r="J270" s="26" t="n">
        <v>0</v>
      </c>
      <c r="K270" s="27" t="n">
        <f aca="false">SUM(G270:J270)</f>
        <v>0</v>
      </c>
      <c r="L270" s="28" t="n">
        <f aca="false">IF(F269&lt;&gt;"",(F270-(F269+K270))/(F269+K270)*100,0)</f>
        <v>1.65508591937689</v>
      </c>
      <c r="M270" s="5" t="n">
        <f aca="false">1+L270/100</f>
        <v>1.01655085919377</v>
      </c>
      <c r="N270" s="29" t="n">
        <f aca="false">ROUNDUP((PRODUCT($M$11:M270)-1),4)</f>
        <v>1.1352</v>
      </c>
      <c r="O270" s="30" t="n">
        <f aca="false">((1+(ROUNDUP(N270*100,2))/100)^(365.25/(A270-$A$11+1))-1)</f>
        <v>1.90267106902365</v>
      </c>
    </row>
    <row r="271" customFormat="false" ht="13.5" hidden="false" customHeight="true" outlineLevel="0" collapsed="false">
      <c r="A271" s="24" t="s">
        <v>281</v>
      </c>
      <c r="B271" s="25" t="n">
        <v>104786.91</v>
      </c>
      <c r="C271" s="25" t="n">
        <v>15171.6</v>
      </c>
      <c r="D271" s="25" t="n">
        <v>129146.97</v>
      </c>
      <c r="E271" s="25" t="n">
        <v>9748.56</v>
      </c>
      <c r="F271" s="25" t="n">
        <f aca="false">SUM(B271:E271)</f>
        <v>258854.04</v>
      </c>
      <c r="G271" s="26" t="n">
        <v>0</v>
      </c>
      <c r="H271" s="26" t="n">
        <v>0</v>
      </c>
      <c r="I271" s="26" t="n">
        <v>0</v>
      </c>
      <c r="J271" s="26" t="n">
        <v>0</v>
      </c>
      <c r="K271" s="27" t="n">
        <f aca="false">SUM(G271:J271)</f>
        <v>0</v>
      </c>
      <c r="L271" s="28" t="n">
        <f aca="false">IF(F270&lt;&gt;"",(F271-(F270+K271))/(F270+K271)*100,0)</f>
        <v>1.3715789388353</v>
      </c>
      <c r="M271" s="5" t="n">
        <f aca="false">1+L271/100</f>
        <v>1.01371578938835</v>
      </c>
      <c r="N271" s="29" t="n">
        <f aca="false">ROUNDUP((PRODUCT($M$11:M271)-1),4)</f>
        <v>1.1645</v>
      </c>
      <c r="O271" s="30" t="n">
        <f aca="false">((1+(ROUNDUP(N271*100,2))/100)^(365.25/(A271-$A$11+1))-1)</f>
        <v>1.94650981409917</v>
      </c>
    </row>
    <row r="272" customFormat="false" ht="13.5" hidden="false" customHeight="true" outlineLevel="0" collapsed="false">
      <c r="A272" s="24" t="s">
        <v>282</v>
      </c>
      <c r="B272" s="25" t="n">
        <v>104102.59</v>
      </c>
      <c r="C272" s="25" t="n">
        <v>14887.25</v>
      </c>
      <c r="D272" s="25" t="n">
        <v>128303.56</v>
      </c>
      <c r="E272" s="25" t="n">
        <v>9565.85</v>
      </c>
      <c r="F272" s="25" t="n">
        <f aca="false">SUM(B272:E272)</f>
        <v>256859.25</v>
      </c>
      <c r="G272" s="26" t="n">
        <v>0</v>
      </c>
      <c r="H272" s="26" t="n">
        <v>0</v>
      </c>
      <c r="I272" s="26" t="n">
        <v>0</v>
      </c>
      <c r="J272" s="26" t="n">
        <v>0</v>
      </c>
      <c r="K272" s="27" t="n">
        <f aca="false">SUM(G272:J272)</f>
        <v>0</v>
      </c>
      <c r="L272" s="28" t="n">
        <f aca="false">IF(F271&lt;&gt;"",(F272-(F271+K272))/(F271+K272)*100,0)</f>
        <v>-0.770623475685374</v>
      </c>
      <c r="M272" s="5" t="n">
        <f aca="false">1+L272/100</f>
        <v>0.992293765243146</v>
      </c>
      <c r="N272" s="29" t="n">
        <f aca="false">ROUNDUP((PRODUCT($M$11:M272)-1),4)</f>
        <v>1.1478</v>
      </c>
      <c r="O272" s="30" t="n">
        <f aca="false">((1+(ROUNDUP(N272*100,2))/100)^(365.25/(A272-$A$11+1))-1)</f>
        <v>1.90286799767221</v>
      </c>
    </row>
    <row r="273" customFormat="false" ht="13.5" hidden="false" customHeight="true" outlineLevel="0" collapsed="false">
      <c r="A273" s="24" t="s">
        <v>283</v>
      </c>
      <c r="B273" s="25" t="n">
        <v>104102.59</v>
      </c>
      <c r="C273" s="25" t="n">
        <v>14887.25</v>
      </c>
      <c r="D273" s="25" t="n">
        <v>128303.56</v>
      </c>
      <c r="E273" s="25" t="n">
        <v>9565.85</v>
      </c>
      <c r="F273" s="25" t="n">
        <f aca="false">SUM(B273:E273)</f>
        <v>256859.25</v>
      </c>
      <c r="G273" s="26" t="n">
        <v>0</v>
      </c>
      <c r="H273" s="26" t="n">
        <v>0</v>
      </c>
      <c r="I273" s="26" t="n">
        <v>0</v>
      </c>
      <c r="J273" s="26" t="n">
        <v>0</v>
      </c>
      <c r="K273" s="27" t="n">
        <f aca="false">SUM(G273:J273)</f>
        <v>0</v>
      </c>
      <c r="L273" s="28" t="n">
        <f aca="false">IF(F272&lt;&gt;"",(F273-(F272+K273))/(F272+K273)*100,0)</f>
        <v>0</v>
      </c>
      <c r="M273" s="5" t="n">
        <f aca="false">1+L273/100</f>
        <v>1</v>
      </c>
      <c r="N273" s="29" t="n">
        <f aca="false">ROUNDUP((PRODUCT($M$11:M273)-1),4)</f>
        <v>1.1478</v>
      </c>
      <c r="O273" s="30" t="n">
        <f aca="false">((1+(ROUNDUP(N273*100,2))/100)^(365.25/(A273-$A$11+1))-1)</f>
        <v>1.89112911987822</v>
      </c>
    </row>
    <row r="274" customFormat="false" ht="13.5" hidden="false" customHeight="true" outlineLevel="0" collapsed="false">
      <c r="A274" s="24" t="s">
        <v>284</v>
      </c>
      <c r="B274" s="25" t="n">
        <v>104102.59</v>
      </c>
      <c r="C274" s="25" t="n">
        <v>14887.25</v>
      </c>
      <c r="D274" s="25" t="n">
        <v>128303.56</v>
      </c>
      <c r="E274" s="25" t="n">
        <v>9565.85</v>
      </c>
      <c r="F274" s="25" t="n">
        <f aca="false">SUM(B274:E274)</f>
        <v>256859.25</v>
      </c>
      <c r="G274" s="26" t="n">
        <v>0</v>
      </c>
      <c r="H274" s="26" t="n">
        <v>0</v>
      </c>
      <c r="I274" s="26" t="n">
        <v>0</v>
      </c>
      <c r="J274" s="26" t="n">
        <v>0</v>
      </c>
      <c r="K274" s="27" t="n">
        <f aca="false">SUM(G274:J274)</f>
        <v>0</v>
      </c>
      <c r="L274" s="28" t="n">
        <f aca="false">IF(F273&lt;&gt;"",(F274-(F273+K274))/(F273+K274)*100,0)</f>
        <v>0</v>
      </c>
      <c r="M274" s="5" t="n">
        <f aca="false">1+L274/100</f>
        <v>1</v>
      </c>
      <c r="N274" s="29" t="n">
        <f aca="false">ROUNDUP((PRODUCT($M$11:M274)-1),4)</f>
        <v>1.1478</v>
      </c>
      <c r="O274" s="30" t="n">
        <f aca="false">((1+(ROUNDUP(N274*100,2))/100)^(365.25/(A274-$A$11+1))-1)</f>
        <v>1.8795261061047</v>
      </c>
    </row>
    <row r="275" customFormat="false" ht="13.5" hidden="false" customHeight="true" outlineLevel="0" collapsed="false">
      <c r="A275" s="24" t="s">
        <v>285</v>
      </c>
      <c r="B275" s="25" t="n">
        <v>103150.25</v>
      </c>
      <c r="C275" s="25" t="n">
        <v>14769.75</v>
      </c>
      <c r="D275" s="25" t="n">
        <v>127996.67</v>
      </c>
      <c r="E275" s="25" t="n">
        <v>9490.35</v>
      </c>
      <c r="F275" s="25" t="n">
        <f aca="false">SUM(B275:E275)</f>
        <v>255407.02</v>
      </c>
      <c r="G275" s="26" t="n">
        <v>0</v>
      </c>
      <c r="H275" s="26" t="n">
        <v>0</v>
      </c>
      <c r="I275" s="26" t="n">
        <v>0</v>
      </c>
      <c r="J275" s="26" t="n">
        <v>0</v>
      </c>
      <c r="K275" s="27" t="n">
        <f aca="false">SUM(G275:J275)</f>
        <v>0</v>
      </c>
      <c r="L275" s="28" t="n">
        <f aca="false">IF(F274&lt;&gt;"",(F275-(F274+K275))/(F274+K275)*100,0)</f>
        <v>-0.565379677780734</v>
      </c>
      <c r="M275" s="5" t="n">
        <f aca="false">1+L275/100</f>
        <v>0.994346203222193</v>
      </c>
      <c r="N275" s="29" t="n">
        <f aca="false">ROUNDUP((PRODUCT($M$11:M275)-1),4)</f>
        <v>1.1357</v>
      </c>
      <c r="O275" s="30" t="n">
        <f aca="false">((1+(ROUNDUP(N275*100,2))/100)^(365.25/(A275-$A$11+1))-1)</f>
        <v>1.84581028830092</v>
      </c>
    </row>
    <row r="276" customFormat="false" ht="13.5" hidden="false" customHeight="true" outlineLevel="0" collapsed="false">
      <c r="A276" s="24" t="s">
        <v>286</v>
      </c>
      <c r="B276" s="25" t="n">
        <v>102890.37</v>
      </c>
      <c r="C276" s="25" t="n">
        <v>15133.48</v>
      </c>
      <c r="D276" s="25" t="n">
        <v>127674.18</v>
      </c>
      <c r="E276" s="25" t="n">
        <v>9814.6</v>
      </c>
      <c r="F276" s="25" t="n">
        <f aca="false">SUM(B276:E276)</f>
        <v>255512.63</v>
      </c>
      <c r="G276" s="26" t="n">
        <v>0</v>
      </c>
      <c r="H276" s="26" t="n">
        <v>0</v>
      </c>
      <c r="I276" s="26" t="n">
        <v>0</v>
      </c>
      <c r="J276" s="26" t="n">
        <v>0</v>
      </c>
      <c r="K276" s="27" t="n">
        <f aca="false">SUM(G276:J276)</f>
        <v>0</v>
      </c>
      <c r="L276" s="28" t="n">
        <f aca="false">IF(F275&lt;&gt;"",(F276-(F275+K276))/(F275+K276)*100,0)</f>
        <v>0.041349685689918</v>
      </c>
      <c r="M276" s="5" t="n">
        <f aca="false">1+L276/100</f>
        <v>1.0004134968569</v>
      </c>
      <c r="N276" s="29" t="n">
        <f aca="false">ROUNDUP((PRODUCT($M$11:M276)-1),4)</f>
        <v>1.1366</v>
      </c>
      <c r="O276" s="30" t="n">
        <f aca="false">((1+(ROUNDUP(N276*100,2))/100)^(365.25/(A276-$A$11+1))-1)</f>
        <v>1.83628359213281</v>
      </c>
    </row>
    <row r="277" customFormat="false" ht="13.5" hidden="false" customHeight="true" outlineLevel="0" collapsed="false">
      <c r="A277" s="24" t="s">
        <v>287</v>
      </c>
      <c r="B277" s="25" t="n">
        <v>102995.25</v>
      </c>
      <c r="C277" s="25" t="n">
        <v>15174.11</v>
      </c>
      <c r="D277" s="25" t="n">
        <v>127804.32</v>
      </c>
      <c r="E277" s="25" t="n">
        <v>9840.95</v>
      </c>
      <c r="F277" s="25" t="n">
        <f aca="false">SUM(B277:E277)</f>
        <v>255814.63</v>
      </c>
      <c r="G277" s="26" t="n">
        <v>0</v>
      </c>
      <c r="H277" s="26" t="n">
        <v>0</v>
      </c>
      <c r="I277" s="26" t="n">
        <v>0</v>
      </c>
      <c r="J277" s="26" t="n">
        <v>0</v>
      </c>
      <c r="K277" s="27" t="n">
        <f aca="false">SUM(G277:J277)</f>
        <v>0</v>
      </c>
      <c r="L277" s="28" t="n">
        <f aca="false">IF(F276&lt;&gt;"",(F277-(F276+K277))/(F276+K277)*100,0)</f>
        <v>0.118193765998976</v>
      </c>
      <c r="M277" s="5" t="n">
        <f aca="false">1+L277/100</f>
        <v>1.00118193765999</v>
      </c>
      <c r="N277" s="29" t="n">
        <f aca="false">ROUNDUP((PRODUCT($M$11:M277)-1),4)</f>
        <v>1.1391</v>
      </c>
      <c r="O277" s="30" t="n">
        <f aca="false">((1+(ROUNDUP(N277*100,2))/100)^(365.25/(A277-$A$11+1))-1)</f>
        <v>1.82975416019864</v>
      </c>
    </row>
    <row r="278" customFormat="false" ht="13.5" hidden="false" customHeight="true" outlineLevel="0" collapsed="false">
      <c r="A278" s="24" t="s">
        <v>288</v>
      </c>
      <c r="B278" s="25" t="n">
        <v>103198.32</v>
      </c>
      <c r="C278" s="25" t="n">
        <v>15365.31</v>
      </c>
      <c r="D278" s="25" t="n">
        <v>128056.31</v>
      </c>
      <c r="E278" s="25" t="n">
        <v>9964.95</v>
      </c>
      <c r="F278" s="25" t="n">
        <f aca="false">SUM(B278:E278)</f>
        <v>256584.89</v>
      </c>
      <c r="G278" s="26" t="n">
        <v>0</v>
      </c>
      <c r="H278" s="26" t="n">
        <v>0</v>
      </c>
      <c r="I278" s="26" t="n">
        <v>0</v>
      </c>
      <c r="J278" s="26" t="n">
        <v>0</v>
      </c>
      <c r="K278" s="27" t="n">
        <f aca="false">SUM(G278:J278)</f>
        <v>0</v>
      </c>
      <c r="L278" s="28" t="n">
        <f aca="false">IF(F277&lt;&gt;"",(F278-(F277+K278))/(F277+K278)*100,0)</f>
        <v>0.301100840088782</v>
      </c>
      <c r="M278" s="5" t="n">
        <f aca="false">1+L278/100</f>
        <v>1.00301100840089</v>
      </c>
      <c r="N278" s="29" t="n">
        <f aca="false">ROUNDUP((PRODUCT($M$11:M278)-1),4)</f>
        <v>1.1455</v>
      </c>
      <c r="O278" s="30" t="n">
        <f aca="false">((1+(ROUNDUP(N278*100,2))/100)^(365.25/(A278-$A$11+1))-1)</f>
        <v>1.83029244198495</v>
      </c>
    </row>
    <row r="279" customFormat="false" ht="13.5" hidden="false" customHeight="true" outlineLevel="0" collapsed="false">
      <c r="A279" s="24" t="s">
        <v>289</v>
      </c>
      <c r="B279" s="25" t="n">
        <v>100456.18</v>
      </c>
      <c r="C279" s="25" t="n">
        <v>15276.88</v>
      </c>
      <c r="D279" s="25" t="n">
        <v>124653.65</v>
      </c>
      <c r="E279" s="25" t="n">
        <v>9907.6</v>
      </c>
      <c r="F279" s="25" t="n">
        <f aca="false">SUM(B279:E279)</f>
        <v>250294.31</v>
      </c>
      <c r="G279" s="26" t="n">
        <v>0</v>
      </c>
      <c r="H279" s="26" t="n">
        <v>0</v>
      </c>
      <c r="I279" s="26" t="n">
        <v>0</v>
      </c>
      <c r="J279" s="26" t="n">
        <v>0</v>
      </c>
      <c r="K279" s="27" t="n">
        <f aca="false">SUM(G279:J279)</f>
        <v>0</v>
      </c>
      <c r="L279" s="28" t="n">
        <f aca="false">IF(F278&lt;&gt;"",(F279-(F278+K279))/(F278+K279)*100,0)</f>
        <v>-2.45165644789138</v>
      </c>
      <c r="M279" s="5" t="n">
        <f aca="false">1+L279/100</f>
        <v>0.975483435521086</v>
      </c>
      <c r="N279" s="29" t="n">
        <f aca="false">ROUNDUP((PRODUCT($M$11:M279)-1),4)</f>
        <v>1.0929</v>
      </c>
      <c r="O279" s="30" t="n">
        <f aca="false">((1+(ROUNDUP(N279*100,2))/100)^(365.25/(A279-$A$11+1))-1)</f>
        <v>1.72592830795589</v>
      </c>
    </row>
    <row r="280" customFormat="false" ht="13.5" hidden="false" customHeight="true" outlineLevel="0" collapsed="false">
      <c r="A280" s="24" t="s">
        <v>290</v>
      </c>
      <c r="B280" s="25" t="n">
        <v>100456.18</v>
      </c>
      <c r="C280" s="25" t="n">
        <v>15276.88</v>
      </c>
      <c r="D280" s="25" t="n">
        <v>124653.65</v>
      </c>
      <c r="E280" s="25" t="n">
        <v>9907.6</v>
      </c>
      <c r="F280" s="25" t="n">
        <f aca="false">SUM(B280:E280)</f>
        <v>250294.31</v>
      </c>
      <c r="G280" s="26" t="n">
        <v>0</v>
      </c>
      <c r="H280" s="26" t="n">
        <v>0</v>
      </c>
      <c r="I280" s="26" t="n">
        <v>0</v>
      </c>
      <c r="J280" s="26" t="n">
        <v>0</v>
      </c>
      <c r="K280" s="27" t="n">
        <f aca="false">SUM(G280:J280)</f>
        <v>0</v>
      </c>
      <c r="L280" s="28" t="n">
        <f aca="false">IF(F279&lt;&gt;"",(F280-(F279+K280))/(F279+K280)*100,0)</f>
        <v>0</v>
      </c>
      <c r="M280" s="5" t="n">
        <f aca="false">1+L280/100</f>
        <v>1</v>
      </c>
      <c r="N280" s="29" t="n">
        <f aca="false">ROUNDUP((PRODUCT($M$11:M280)-1),4)</f>
        <v>1.0929</v>
      </c>
      <c r="O280" s="30" t="n">
        <f aca="false">((1+(ROUNDUP(N280*100,2))/100)^(365.25/(A280-$A$11+1))-1)</f>
        <v>1.71582269537909</v>
      </c>
    </row>
    <row r="281" customFormat="false" ht="13.5" hidden="false" customHeight="true" outlineLevel="0" collapsed="false">
      <c r="A281" s="24" t="s">
        <v>291</v>
      </c>
      <c r="B281" s="25" t="n">
        <v>100456.18</v>
      </c>
      <c r="C281" s="25" t="n">
        <v>15276.88</v>
      </c>
      <c r="D281" s="25" t="n">
        <v>124653.65</v>
      </c>
      <c r="E281" s="25" t="n">
        <v>9907.6</v>
      </c>
      <c r="F281" s="25" t="n">
        <f aca="false">SUM(B281:E281)</f>
        <v>250294.31</v>
      </c>
      <c r="G281" s="26" t="n">
        <v>0</v>
      </c>
      <c r="H281" s="26" t="n">
        <v>0</v>
      </c>
      <c r="I281" s="26" t="n">
        <v>0</v>
      </c>
      <c r="J281" s="26" t="n">
        <v>0</v>
      </c>
      <c r="K281" s="27" t="n">
        <f aca="false">SUM(G281:J281)</f>
        <v>0</v>
      </c>
      <c r="L281" s="28" t="n">
        <f aca="false">IF(F280&lt;&gt;"",(F281-(F280+K281))/(F280+K281)*100,0)</f>
        <v>0</v>
      </c>
      <c r="M281" s="5" t="n">
        <f aca="false">1+L281/100</f>
        <v>1</v>
      </c>
      <c r="N281" s="29" t="n">
        <f aca="false">ROUNDUP((PRODUCT($M$11:M281)-1),4)</f>
        <v>1.0929</v>
      </c>
      <c r="O281" s="30" t="n">
        <f aca="false">((1+(ROUNDUP(N281*100,2))/100)^(365.25/(A281-$A$11+1))-1)</f>
        <v>1.70582871331645</v>
      </c>
    </row>
    <row r="282" customFormat="false" ht="13.5" hidden="false" customHeight="true" outlineLevel="0" collapsed="false">
      <c r="A282" s="24" t="s">
        <v>292</v>
      </c>
      <c r="B282" s="25" t="n">
        <v>100458.34</v>
      </c>
      <c r="C282" s="25" t="n">
        <v>15047.44</v>
      </c>
      <c r="D282" s="25" t="n">
        <v>124656.33</v>
      </c>
      <c r="E282" s="25" t="n">
        <v>9758.8</v>
      </c>
      <c r="F282" s="25" t="n">
        <f aca="false">SUM(B282:E282)</f>
        <v>249920.91</v>
      </c>
      <c r="G282" s="26" t="n">
        <v>0</v>
      </c>
      <c r="H282" s="26" t="n">
        <v>0</v>
      </c>
      <c r="I282" s="26" t="n">
        <v>0</v>
      </c>
      <c r="J282" s="26" t="n">
        <v>0</v>
      </c>
      <c r="K282" s="27" t="n">
        <f aca="false">SUM(G282:J282)</f>
        <v>0</v>
      </c>
      <c r="L282" s="28" t="n">
        <f aca="false">IF(F281&lt;&gt;"",(F282-(F281+K282))/(F281+K282)*100,0)</f>
        <v>-0.149184374187329</v>
      </c>
      <c r="M282" s="5" t="n">
        <f aca="false">1+L282/100</f>
        <v>0.998508156258127</v>
      </c>
      <c r="N282" s="29" t="n">
        <f aca="false">ROUNDUP((PRODUCT($M$11:M282)-1),4)</f>
        <v>1.0898</v>
      </c>
      <c r="O282" s="30" t="n">
        <f aca="false">((1+(ROUNDUP(N282*100,2))/100)^(365.25/(A282-$A$11+1))-1)</f>
        <v>1.69058372023344</v>
      </c>
    </row>
    <row r="283" customFormat="false" ht="13.5" hidden="false" customHeight="true" outlineLevel="0" collapsed="false">
      <c r="A283" s="24" t="s">
        <v>293</v>
      </c>
      <c r="B283" s="25" t="n">
        <v>99248.79</v>
      </c>
      <c r="C283" s="25" t="n">
        <v>14753.47</v>
      </c>
      <c r="D283" s="25" t="n">
        <v>123155.43</v>
      </c>
      <c r="E283" s="25" t="n">
        <v>9568.15</v>
      </c>
      <c r="F283" s="25" t="n">
        <f aca="false">SUM(B283:E283)</f>
        <v>246725.84</v>
      </c>
      <c r="G283" s="26" t="n">
        <v>0</v>
      </c>
      <c r="H283" s="26" t="n">
        <v>0</v>
      </c>
      <c r="I283" s="26" t="n">
        <v>0</v>
      </c>
      <c r="J283" s="26" t="n">
        <v>0</v>
      </c>
      <c r="K283" s="27" t="n">
        <f aca="false">SUM(G283:J283)</f>
        <v>0</v>
      </c>
      <c r="L283" s="28" t="n">
        <f aca="false">IF(F282&lt;&gt;"",(F283-(F282+K283))/(F282+K283)*100,0)</f>
        <v>-1.27843244488827</v>
      </c>
      <c r="M283" s="5" t="n">
        <f aca="false">1+L283/100</f>
        <v>0.987215675551117</v>
      </c>
      <c r="N283" s="29" t="n">
        <f aca="false">ROUNDUP((PRODUCT($M$11:M283)-1),4)</f>
        <v>1.0631</v>
      </c>
      <c r="O283" s="30" t="n">
        <f aca="false">((1+(ROUNDUP(N283*100,2))/100)^(365.25/(A283-$A$11+1))-1)</f>
        <v>1.63512052202538</v>
      </c>
    </row>
    <row r="284" customFormat="false" ht="13.5" hidden="false" customHeight="true" outlineLevel="0" collapsed="false">
      <c r="A284" s="24" t="s">
        <v>294</v>
      </c>
      <c r="B284" s="25" t="n">
        <v>99228</v>
      </c>
      <c r="C284" s="25" t="n">
        <v>14636.36</v>
      </c>
      <c r="D284" s="25" t="n">
        <v>123129.63</v>
      </c>
      <c r="E284" s="25" t="n">
        <v>9492.2</v>
      </c>
      <c r="F284" s="25" t="n">
        <f aca="false">SUM(B284:E284)</f>
        <v>246486.19</v>
      </c>
      <c r="G284" s="26" t="n">
        <v>0</v>
      </c>
      <c r="H284" s="26" t="n">
        <v>0</v>
      </c>
      <c r="I284" s="26" t="n">
        <v>0</v>
      </c>
      <c r="J284" s="26" t="n">
        <v>0</v>
      </c>
      <c r="K284" s="27" t="n">
        <f aca="false">SUM(G284:J284)</f>
        <v>0</v>
      </c>
      <c r="L284" s="28" t="n">
        <f aca="false">IF(F283&lt;&gt;"",(F284-(F283+K284))/(F283+K284)*100,0)</f>
        <v>-0.0971321042011628</v>
      </c>
      <c r="M284" s="5" t="n">
        <f aca="false">1+L284/100</f>
        <v>0.999028678957988</v>
      </c>
      <c r="N284" s="29" t="n">
        <f aca="false">ROUNDUP((PRODUCT($M$11:M284)-1),4)</f>
        <v>1.0611</v>
      </c>
      <c r="O284" s="30" t="n">
        <f aca="false">((1+(ROUNDUP(N284*100,2))/100)^(365.25/(A284-$A$11+1))-1)</f>
        <v>1.62242587980541</v>
      </c>
    </row>
    <row r="285" customFormat="false" ht="13.5" hidden="false" customHeight="true" outlineLevel="0" collapsed="false">
      <c r="A285" s="24" t="s">
        <v>295</v>
      </c>
      <c r="B285" s="25" t="n">
        <v>99424.93</v>
      </c>
      <c r="C285" s="25" t="n">
        <v>14344.78</v>
      </c>
      <c r="D285" s="25" t="n">
        <v>123374.01</v>
      </c>
      <c r="E285" s="25" t="n">
        <v>9303.1</v>
      </c>
      <c r="F285" s="25" t="n">
        <f aca="false">SUM(B285:E285)</f>
        <v>246446.82</v>
      </c>
      <c r="G285" s="26" t="n">
        <v>0</v>
      </c>
      <c r="H285" s="26" t="n">
        <v>0</v>
      </c>
      <c r="I285" s="26" t="n">
        <v>0</v>
      </c>
      <c r="J285" s="26" t="n">
        <v>0</v>
      </c>
      <c r="K285" s="27" t="n">
        <f aca="false">SUM(G285:J285)</f>
        <v>0</v>
      </c>
      <c r="L285" s="28" t="n">
        <f aca="false">IF(F284&lt;&gt;"",(F285-(F284+K285))/(F284+K285)*100,0)</f>
        <v>-0.0159724972827177</v>
      </c>
      <c r="M285" s="5" t="n">
        <f aca="false">1+L285/100</f>
        <v>0.999840275027173</v>
      </c>
      <c r="N285" s="29" t="n">
        <f aca="false">ROUNDUP((PRODUCT($M$11:M285)-1),4)</f>
        <v>1.0608</v>
      </c>
      <c r="O285" s="30" t="n">
        <f aca="false">((1+(ROUNDUP(N285*100,2))/100)^(365.25/(A285-$A$11+1))-1)</f>
        <v>1.61274304588995</v>
      </c>
    </row>
    <row r="286" customFormat="false" ht="13.5" hidden="false" customHeight="true" outlineLevel="0" collapsed="false">
      <c r="A286" s="24" t="s">
        <v>296</v>
      </c>
      <c r="B286" s="25" t="n">
        <v>104901.3</v>
      </c>
      <c r="C286" s="25" t="n">
        <v>14665.04</v>
      </c>
      <c r="D286" s="25" t="n">
        <v>124707.84</v>
      </c>
      <c r="E286" s="25" t="n">
        <v>9510.8</v>
      </c>
      <c r="F286" s="25" t="n">
        <f aca="false">SUM(B286:E286)</f>
        <v>253784.98</v>
      </c>
      <c r="G286" s="26" t="n">
        <v>4401.45</v>
      </c>
      <c r="H286" s="26" t="n">
        <v>0</v>
      </c>
      <c r="I286" s="26" t="n">
        <v>0</v>
      </c>
      <c r="J286" s="26" t="n">
        <v>0</v>
      </c>
      <c r="K286" s="27" t="n">
        <f aca="false">SUM(G286:J286)</f>
        <v>4401.45</v>
      </c>
      <c r="L286" s="28" t="n">
        <f aca="false">IF(F285&lt;&gt;"",(F286-(F285+K286))/(F285+K286)*100,0)</f>
        <v>1.17071168160738</v>
      </c>
      <c r="M286" s="5" t="n">
        <f aca="false">1+L286/100</f>
        <v>1.01170711681607</v>
      </c>
      <c r="N286" s="29" t="n">
        <f aca="false">ROUNDUP((PRODUCT($M$11:M286)-1),4)</f>
        <v>1.0849</v>
      </c>
      <c r="O286" s="30" t="n">
        <f aca="false">((1+(ROUNDUP(N286*100,2))/100)^(365.25/(A286-$A$11+1))-1)</f>
        <v>1.64403793118743</v>
      </c>
    </row>
    <row r="287" customFormat="false" ht="13.5" hidden="false" customHeight="true" outlineLevel="0" collapsed="false">
      <c r="A287" s="24" t="s">
        <v>297</v>
      </c>
      <c r="B287" s="25" t="n">
        <v>104901.3</v>
      </c>
      <c r="C287" s="25" t="n">
        <v>15278.64</v>
      </c>
      <c r="D287" s="25" t="n">
        <v>124707.84</v>
      </c>
      <c r="E287" s="25" t="n">
        <v>9510.8</v>
      </c>
      <c r="F287" s="25" t="n">
        <f aca="false">SUM(B287:E287)</f>
        <v>254398.58</v>
      </c>
      <c r="G287" s="26" t="n">
        <v>0</v>
      </c>
      <c r="H287" s="26" t="n">
        <v>613.6</v>
      </c>
      <c r="I287" s="26" t="n">
        <v>0</v>
      </c>
      <c r="J287" s="26" t="n">
        <v>0</v>
      </c>
      <c r="K287" s="27" t="n">
        <f aca="false">SUM(G287:J287)</f>
        <v>613.6</v>
      </c>
      <c r="L287" s="28" t="n">
        <f aca="false">IF(F286&lt;&gt;"",(F287-(F286+K287))/(F286+K287)*100,0)</f>
        <v>0</v>
      </c>
      <c r="M287" s="5" t="n">
        <f aca="false">1+L287/100</f>
        <v>1</v>
      </c>
      <c r="N287" s="29" t="n">
        <f aca="false">ROUNDUP((PRODUCT($M$11:M287)-1),4)</f>
        <v>1.0849</v>
      </c>
      <c r="O287" s="30" t="n">
        <f aca="false">((1+(ROUNDUP(N287*100,2))/100)^(365.25/(A287-$A$11+1))-1)</f>
        <v>1.63477327192862</v>
      </c>
    </row>
    <row r="288" customFormat="false" ht="13.5" hidden="false" customHeight="true" outlineLevel="0" collapsed="false">
      <c r="A288" s="24" t="s">
        <v>298</v>
      </c>
      <c r="B288" s="25" t="n">
        <v>104901.3</v>
      </c>
      <c r="C288" s="25" t="n">
        <v>15278.64</v>
      </c>
      <c r="D288" s="25" t="n">
        <v>124707.84</v>
      </c>
      <c r="E288" s="25" t="n">
        <v>9510.8</v>
      </c>
      <c r="F288" s="25" t="n">
        <f aca="false">SUM(B288:E288)</f>
        <v>254398.58</v>
      </c>
      <c r="G288" s="26" t="n">
        <v>0</v>
      </c>
      <c r="H288" s="26" t="n">
        <v>0</v>
      </c>
      <c r="I288" s="26" t="n">
        <v>0</v>
      </c>
      <c r="J288" s="26" t="n">
        <v>0</v>
      </c>
      <c r="K288" s="27" t="n">
        <f aca="false">SUM(G288:J288)</f>
        <v>0</v>
      </c>
      <c r="L288" s="28" t="n">
        <f aca="false">IF(F287&lt;&gt;"",(F288-(F287+K288))/(F287+K288)*100,0)</f>
        <v>0</v>
      </c>
      <c r="M288" s="5" t="n">
        <f aca="false">1+L288/100</f>
        <v>1</v>
      </c>
      <c r="N288" s="29" t="n">
        <f aca="false">ROUNDUP((PRODUCT($M$11:M288)-1),4)</f>
        <v>1.0849</v>
      </c>
      <c r="O288" s="30" t="n">
        <f aca="false">((1+(ROUNDUP(N288*100,2))/100)^(365.25/(A288-$A$11+1))-1)</f>
        <v>1.62560737887473</v>
      </c>
    </row>
    <row r="289" customFormat="false" ht="13.5" hidden="false" customHeight="true" outlineLevel="0" collapsed="false">
      <c r="A289" s="24" t="s">
        <v>299</v>
      </c>
      <c r="B289" s="25" t="n">
        <v>103135.37</v>
      </c>
      <c r="C289" s="25" t="n">
        <v>15276.15</v>
      </c>
      <c r="D289" s="25" t="n">
        <v>122608.49</v>
      </c>
      <c r="E289" s="25" t="n">
        <v>9509.25</v>
      </c>
      <c r="F289" s="25" t="n">
        <f aca="false">SUM(B289:E289)</f>
        <v>250529.26</v>
      </c>
      <c r="G289" s="26" t="n">
        <v>0</v>
      </c>
      <c r="H289" s="26" t="n">
        <v>0</v>
      </c>
      <c r="I289" s="26" t="n">
        <v>0</v>
      </c>
      <c r="J289" s="26" t="n">
        <v>0</v>
      </c>
      <c r="K289" s="27" t="n">
        <f aca="false">SUM(G289:J289)</f>
        <v>0</v>
      </c>
      <c r="L289" s="28" t="n">
        <f aca="false">IF(F288&lt;&gt;"",(F289-(F288+K289))/(F288+K289)*100,0)</f>
        <v>-1.52096760917454</v>
      </c>
      <c r="M289" s="5" t="n">
        <f aca="false">1+L289/100</f>
        <v>0.984790323908255</v>
      </c>
      <c r="N289" s="29" t="n">
        <f aca="false">ROUNDUP((PRODUCT($M$11:M289)-1),4)</f>
        <v>1.0532</v>
      </c>
      <c r="O289" s="30" t="n">
        <f aca="false">((1+(ROUNDUP(N289*100,2))/100)^(365.25/(A289-$A$11+1))-1)</f>
        <v>1.5645796201417</v>
      </c>
    </row>
    <row r="290" customFormat="false" ht="13.5" hidden="false" customHeight="true" outlineLevel="0" collapsed="false">
      <c r="A290" s="24" t="s">
        <v>300</v>
      </c>
      <c r="B290" s="25" t="n">
        <v>103361.75</v>
      </c>
      <c r="C290" s="25" t="n">
        <v>15303.54</v>
      </c>
      <c r="D290" s="25" t="n">
        <v>122877.61</v>
      </c>
      <c r="E290" s="25" t="n">
        <v>9526.3</v>
      </c>
      <c r="F290" s="25" t="n">
        <f aca="false">SUM(B290:E290)</f>
        <v>251069.2</v>
      </c>
      <c r="G290" s="26" t="n">
        <v>0</v>
      </c>
      <c r="H290" s="26" t="n">
        <v>0</v>
      </c>
      <c r="I290" s="26" t="n">
        <v>0</v>
      </c>
      <c r="J290" s="26" t="n">
        <v>0</v>
      </c>
      <c r="K290" s="27" t="n">
        <f aca="false">SUM(G290:J290)</f>
        <v>0</v>
      </c>
      <c r="L290" s="28" t="n">
        <f aca="false">IF(F289&lt;&gt;"",(F290-(F289+K290))/(F289+K290)*100,0)</f>
        <v>0.215519736097892</v>
      </c>
      <c r="M290" s="5" t="n">
        <f aca="false">1+L290/100</f>
        <v>1.00215519736098</v>
      </c>
      <c r="N290" s="29" t="n">
        <f aca="false">ROUNDUP((PRODUCT($M$11:M290)-1),4)</f>
        <v>1.0576</v>
      </c>
      <c r="O290" s="30" t="n">
        <f aca="false">((1+(ROUNDUP(N290*100,2))/100)^(365.25/(A290-$A$11+1))-1)</f>
        <v>1.5631154556279</v>
      </c>
    </row>
    <row r="291" customFormat="false" ht="13.5" hidden="false" customHeight="true" outlineLevel="0" collapsed="false">
      <c r="A291" s="24" t="s">
        <v>301</v>
      </c>
      <c r="B291" s="25" t="n">
        <v>106187.7</v>
      </c>
      <c r="C291" s="25" t="n">
        <v>15136.71</v>
      </c>
      <c r="D291" s="25" t="n">
        <v>124926.71</v>
      </c>
      <c r="E291" s="25" t="n">
        <v>9422.45</v>
      </c>
      <c r="F291" s="25" t="n">
        <f aca="false">SUM(B291:E291)</f>
        <v>255673.57</v>
      </c>
      <c r="G291" s="26" t="n">
        <v>0</v>
      </c>
      <c r="H291" s="26" t="n">
        <v>0</v>
      </c>
      <c r="I291" s="26" t="n">
        <v>0</v>
      </c>
      <c r="J291" s="26" t="n">
        <v>0</v>
      </c>
      <c r="K291" s="27" t="n">
        <f aca="false">SUM(G291:J291)</f>
        <v>0</v>
      </c>
      <c r="L291" s="28" t="n">
        <f aca="false">IF(F290&lt;&gt;"",(F291-(F290+K291))/(F290+K291)*100,0)</f>
        <v>1.83390475613894</v>
      </c>
      <c r="M291" s="5" t="n">
        <f aca="false">1+L291/100</f>
        <v>1.01833904756139</v>
      </c>
      <c r="N291" s="29" t="n">
        <f aca="false">ROUNDUP((PRODUCT($M$11:M291)-1),4)</f>
        <v>1.0953</v>
      </c>
      <c r="O291" s="30" t="n">
        <f aca="false">((1+(ROUNDUP(N291*100,2))/100)^(365.25/(A291-$A$11+1))-1)</f>
        <v>1.61554933170117</v>
      </c>
    </row>
    <row r="292" customFormat="false" ht="13.5" hidden="false" customHeight="true" outlineLevel="0" collapsed="false">
      <c r="A292" s="24" t="s">
        <v>302</v>
      </c>
      <c r="B292" s="25" t="n">
        <v>108530.67</v>
      </c>
      <c r="C292" s="25" t="n">
        <v>15557.5</v>
      </c>
      <c r="D292" s="25" t="n">
        <v>127683.14</v>
      </c>
      <c r="E292" s="25" t="n">
        <v>9493.75</v>
      </c>
      <c r="F292" s="25" t="n">
        <f aca="false">SUM(B292:E292)</f>
        <v>261265.06</v>
      </c>
      <c r="G292" s="26" t="n">
        <v>0</v>
      </c>
      <c r="H292" s="26" t="n">
        <v>0</v>
      </c>
      <c r="I292" s="26" t="n">
        <v>0</v>
      </c>
      <c r="J292" s="26" t="n">
        <v>0</v>
      </c>
      <c r="K292" s="27" t="n">
        <f aca="false">SUM(G292:J292)</f>
        <v>0</v>
      </c>
      <c r="L292" s="28" t="n">
        <f aca="false">IF(F291&lt;&gt;"",(F292-(F291+K292))/(F291+K292)*100,0)</f>
        <v>2.18696441716678</v>
      </c>
      <c r="M292" s="5" t="n">
        <f aca="false">1+L292/100</f>
        <v>1.02186964417167</v>
      </c>
      <c r="N292" s="29" t="n">
        <f aca="false">ROUNDUP((PRODUCT($M$11:M292)-1),4)</f>
        <v>1.1412</v>
      </c>
      <c r="O292" s="30" t="n">
        <f aca="false">((1+(ROUNDUP(N292*100,2))/100)^(365.25/(A292-$A$11+1))-1)</f>
        <v>1.6808435599085</v>
      </c>
    </row>
    <row r="293" customFormat="false" ht="13.5" hidden="false" customHeight="true" outlineLevel="0" collapsed="false">
      <c r="A293" s="24" t="s">
        <v>303</v>
      </c>
      <c r="B293" s="25" t="n">
        <v>108976.56</v>
      </c>
      <c r="C293" s="25" t="n">
        <v>15935.96</v>
      </c>
      <c r="D293" s="25" t="n">
        <v>128207.72</v>
      </c>
      <c r="E293" s="25" t="n">
        <v>9724.7</v>
      </c>
      <c r="F293" s="25" t="n">
        <f aca="false">SUM(B293:E293)</f>
        <v>262844.94</v>
      </c>
      <c r="G293" s="26" t="n">
        <v>0</v>
      </c>
      <c r="H293" s="26" t="n">
        <v>0</v>
      </c>
      <c r="I293" s="26" t="n">
        <v>0</v>
      </c>
      <c r="J293" s="26" t="n">
        <v>0</v>
      </c>
      <c r="K293" s="27" t="n">
        <f aca="false">SUM(G293:J293)</f>
        <v>0</v>
      </c>
      <c r="L293" s="28" t="n">
        <f aca="false">IF(F292&lt;&gt;"",(F293-(F292+K293))/(F292+K293)*100,0)</f>
        <v>0.604703897260508</v>
      </c>
      <c r="M293" s="5" t="n">
        <f aca="false">1+L293/100</f>
        <v>1.00604703897261</v>
      </c>
      <c r="N293" s="29" t="n">
        <f aca="false">ROUNDUP((PRODUCT($M$11:M293)-1),4)</f>
        <v>1.1541</v>
      </c>
      <c r="O293" s="30" t="n">
        <f aca="false">((1+(ROUNDUP(N293*100,2))/100)^(365.25/(A293-$A$11+1))-1)</f>
        <v>1.69230917710807</v>
      </c>
    </row>
    <row r="294" customFormat="false" ht="13.5" hidden="false" customHeight="true" outlineLevel="0" collapsed="false">
      <c r="A294" s="24" t="s">
        <v>304</v>
      </c>
      <c r="B294" s="25" t="n">
        <v>108976.56</v>
      </c>
      <c r="C294" s="25" t="n">
        <v>15935.96</v>
      </c>
      <c r="D294" s="25" t="n">
        <v>128207.72</v>
      </c>
      <c r="E294" s="25" t="n">
        <v>9724.7</v>
      </c>
      <c r="F294" s="25" t="n">
        <f aca="false">SUM(B294:E294)</f>
        <v>262844.94</v>
      </c>
      <c r="G294" s="26" t="n">
        <v>0</v>
      </c>
      <c r="H294" s="26" t="n">
        <v>0</v>
      </c>
      <c r="I294" s="26" t="n">
        <v>0</v>
      </c>
      <c r="J294" s="26" t="n">
        <v>0</v>
      </c>
      <c r="K294" s="27" t="n">
        <f aca="false">SUM(G294:J294)</f>
        <v>0</v>
      </c>
      <c r="L294" s="28" t="n">
        <f aca="false">IF(F293&lt;&gt;"",(F294-(F293+K294))/(F293+K294)*100,0)</f>
        <v>0</v>
      </c>
      <c r="M294" s="5" t="n">
        <f aca="false">1+L294/100</f>
        <v>1</v>
      </c>
      <c r="N294" s="29" t="n">
        <f aca="false">ROUNDUP((PRODUCT($M$11:M294)-1),4)</f>
        <v>1.1541</v>
      </c>
      <c r="O294" s="30" t="n">
        <f aca="false">((1+(ROUNDUP(N294*100,2))/100)^(365.25/(A294-$A$11+1))-1)</f>
        <v>1.68293658203259</v>
      </c>
    </row>
    <row r="295" customFormat="false" ht="13.5" hidden="false" customHeight="true" outlineLevel="0" collapsed="false">
      <c r="A295" s="24" t="s">
        <v>305</v>
      </c>
      <c r="B295" s="25" t="n">
        <v>108976.56</v>
      </c>
      <c r="C295" s="25" t="n">
        <v>15935.96</v>
      </c>
      <c r="D295" s="25" t="n">
        <v>128207.72</v>
      </c>
      <c r="E295" s="25" t="n">
        <v>9724.7</v>
      </c>
      <c r="F295" s="25" t="n">
        <f aca="false">SUM(B295:E295)</f>
        <v>262844.94</v>
      </c>
      <c r="G295" s="26" t="n">
        <v>0</v>
      </c>
      <c r="H295" s="26" t="n">
        <v>0</v>
      </c>
      <c r="I295" s="26" t="n">
        <v>0</v>
      </c>
      <c r="J295" s="26" t="n">
        <v>0</v>
      </c>
      <c r="K295" s="27" t="n">
        <f aca="false">SUM(G295:J295)</f>
        <v>0</v>
      </c>
      <c r="L295" s="28" t="n">
        <f aca="false">IF(F294&lt;&gt;"",(F295-(F294+K295))/(F294+K295)*100,0)</f>
        <v>0</v>
      </c>
      <c r="M295" s="5" t="n">
        <f aca="false">1+L295/100</f>
        <v>1</v>
      </c>
      <c r="N295" s="29" t="n">
        <f aca="false">ROUNDUP((PRODUCT($M$11:M295)-1),4)</f>
        <v>1.1541</v>
      </c>
      <c r="O295" s="30" t="n">
        <f aca="false">((1+(ROUNDUP(N295*100,2))/100)^(365.25/(A295-$A$11+1))-1)</f>
        <v>1.67366204548947</v>
      </c>
    </row>
    <row r="296" customFormat="false" ht="13.5" hidden="false" customHeight="true" outlineLevel="0" collapsed="false">
      <c r="A296" s="24" t="s">
        <v>306</v>
      </c>
      <c r="B296" s="25" t="n">
        <v>111155.03</v>
      </c>
      <c r="C296" s="25" t="n">
        <v>16187.42</v>
      </c>
      <c r="D296" s="25" t="n">
        <v>128110.88</v>
      </c>
      <c r="E296" s="25" t="n">
        <v>9878.15</v>
      </c>
      <c r="F296" s="25" t="n">
        <f aca="false">SUM(B296:E296)</f>
        <v>265331.48</v>
      </c>
      <c r="G296" s="26" t="n">
        <v>0</v>
      </c>
      <c r="H296" s="26" t="n">
        <v>0</v>
      </c>
      <c r="I296" s="26" t="n">
        <v>0</v>
      </c>
      <c r="J296" s="26" t="n">
        <v>0</v>
      </c>
      <c r="K296" s="27" t="n">
        <f aca="false">SUM(G296:J296)</f>
        <v>0</v>
      </c>
      <c r="L296" s="28" t="n">
        <f aca="false">IF(F295&lt;&gt;"",(F296-(F295+K296))/(F295+K296)*100,0)</f>
        <v>0.946010221844095</v>
      </c>
      <c r="M296" s="5" t="n">
        <f aca="false">1+L296/100</f>
        <v>1.00946010221844</v>
      </c>
      <c r="N296" s="29" t="n">
        <f aca="false">ROUNDUP((PRODUCT($M$11:M296)-1),4)</f>
        <v>1.1745</v>
      </c>
      <c r="O296" s="30" t="n">
        <f aca="false">((1+(ROUNDUP(N296*100,2))/100)^(365.25/(A296-$A$11+1))-1)</f>
        <v>1.69675192441798</v>
      </c>
    </row>
    <row r="297" customFormat="false" ht="13.5" hidden="false" customHeight="true" outlineLevel="0" collapsed="false">
      <c r="A297" s="24" t="s">
        <v>307</v>
      </c>
      <c r="B297" s="25" t="n">
        <v>108489.59</v>
      </c>
      <c r="C297" s="25" t="n">
        <v>15891.6</v>
      </c>
      <c r="D297" s="25" t="n">
        <v>125038.84</v>
      </c>
      <c r="E297" s="25" t="n">
        <v>9659.6</v>
      </c>
      <c r="F297" s="25" t="n">
        <f aca="false">SUM(B297:E297)</f>
        <v>259079.63</v>
      </c>
      <c r="G297" s="26" t="n">
        <v>0</v>
      </c>
      <c r="H297" s="26" t="n">
        <v>0</v>
      </c>
      <c r="I297" s="26" t="n">
        <v>0</v>
      </c>
      <c r="J297" s="26" t="n">
        <v>0</v>
      </c>
      <c r="K297" s="27" t="n">
        <f aca="false">SUM(G297:J297)</f>
        <v>0</v>
      </c>
      <c r="L297" s="28" t="n">
        <f aca="false">IF(F296&lt;&gt;"",(F297-(F296+K297))/(F296+K297)*100,0)</f>
        <v>-2.35624133253995</v>
      </c>
      <c r="M297" s="5" t="n">
        <f aca="false">1+L297/100</f>
        <v>0.9764375866746</v>
      </c>
      <c r="N297" s="29" t="n">
        <f aca="false">ROUNDUP((PRODUCT($M$11:M297)-1),4)</f>
        <v>1.1233</v>
      </c>
      <c r="O297" s="30" t="n">
        <f aca="false">((1+(ROUNDUP(N297*100,2))/100)^(365.25/(A297-$A$11+1))-1)</f>
        <v>1.60717618414774</v>
      </c>
    </row>
    <row r="298" customFormat="false" ht="13.5" hidden="false" customHeight="true" outlineLevel="0" collapsed="false">
      <c r="A298" s="24" t="s">
        <v>308</v>
      </c>
      <c r="B298" s="25" t="n">
        <v>109075.24</v>
      </c>
      <c r="C298" s="25" t="n">
        <v>15863.55</v>
      </c>
      <c r="D298" s="25" t="n">
        <v>125713.84</v>
      </c>
      <c r="E298" s="25" t="n">
        <v>9642.55</v>
      </c>
      <c r="F298" s="25" t="n">
        <f aca="false">SUM(B298:E298)</f>
        <v>260295.18</v>
      </c>
      <c r="G298" s="26" t="n">
        <v>0</v>
      </c>
      <c r="H298" s="26" t="n">
        <v>0</v>
      </c>
      <c r="I298" s="26" t="n">
        <v>0</v>
      </c>
      <c r="J298" s="26" t="n">
        <v>0</v>
      </c>
      <c r="K298" s="27" t="n">
        <f aca="false">SUM(G298:J298)</f>
        <v>0</v>
      </c>
      <c r="L298" s="28" t="n">
        <f aca="false">IF(F297&lt;&gt;"",(F298-(F297+K298))/(F297+K298)*100,0)</f>
        <v>0.469180074095361</v>
      </c>
      <c r="M298" s="5" t="n">
        <f aca="false">1+L298/100</f>
        <v>1.00469180074095</v>
      </c>
      <c r="N298" s="29" t="n">
        <f aca="false">ROUNDUP((PRODUCT($M$11:M298)-1),4)</f>
        <v>1.1332</v>
      </c>
      <c r="O298" s="30" t="n">
        <f aca="false">((1+(ROUNDUP(N298*100,2))/100)^(365.25/(A298-$A$11+1))-1)</f>
        <v>1.61389079996606</v>
      </c>
    </row>
    <row r="299" customFormat="false" ht="13.5" hidden="false" customHeight="true" outlineLevel="0" collapsed="false">
      <c r="A299" s="24" t="s">
        <v>309</v>
      </c>
      <c r="B299" s="25" t="n">
        <v>108286.68</v>
      </c>
      <c r="C299" s="25" t="n">
        <v>15761.55</v>
      </c>
      <c r="D299" s="25" t="n">
        <v>124804.99</v>
      </c>
      <c r="E299" s="25" t="n">
        <v>9580.55</v>
      </c>
      <c r="F299" s="25" t="n">
        <f aca="false">SUM(B299:E299)</f>
        <v>258433.77</v>
      </c>
      <c r="G299" s="26" t="n">
        <v>0</v>
      </c>
      <c r="H299" s="26" t="n">
        <v>0</v>
      </c>
      <c r="I299" s="26" t="n">
        <v>0</v>
      </c>
      <c r="J299" s="26" t="n">
        <v>0</v>
      </c>
      <c r="K299" s="27" t="n">
        <f aca="false">SUM(G299:J299)</f>
        <v>0</v>
      </c>
      <c r="L299" s="28" t="n">
        <f aca="false">IF(F298&lt;&gt;"",(F299-(F298+K299))/(F298+K299)*100,0)</f>
        <v>-0.715115047462655</v>
      </c>
      <c r="M299" s="5" t="n">
        <f aca="false">1+L299/100</f>
        <v>0.992848849525373</v>
      </c>
      <c r="N299" s="29" t="n">
        <f aca="false">ROUNDUP((PRODUCT($M$11:M299)-1),4)</f>
        <v>1.118</v>
      </c>
      <c r="O299" s="30" t="n">
        <f aca="false">((1+(ROUNDUP(N299*100,2))/100)^(365.25/(A299-$A$11+1))-1)</f>
        <v>1.58177582933783</v>
      </c>
    </row>
    <row r="300" customFormat="false" ht="13.5" hidden="false" customHeight="true" outlineLevel="0" collapsed="false">
      <c r="A300" s="24" t="s">
        <v>310</v>
      </c>
      <c r="B300" s="25" t="n">
        <v>107692.56</v>
      </c>
      <c r="C300" s="25" t="n">
        <v>15514.2</v>
      </c>
      <c r="D300" s="25" t="n">
        <v>124120.24</v>
      </c>
      <c r="E300" s="25" t="n">
        <v>9430.2</v>
      </c>
      <c r="F300" s="25" t="n">
        <f aca="false">SUM(B300:E300)</f>
        <v>256757.2</v>
      </c>
      <c r="G300" s="26" t="n">
        <v>0</v>
      </c>
      <c r="H300" s="26" t="n">
        <v>0</v>
      </c>
      <c r="I300" s="26" t="n">
        <v>0</v>
      </c>
      <c r="J300" s="26" t="n">
        <v>0</v>
      </c>
      <c r="K300" s="27" t="n">
        <f aca="false">SUM(G300:J300)</f>
        <v>0</v>
      </c>
      <c r="L300" s="28" t="n">
        <f aca="false">IF(F299&lt;&gt;"",(F300-(F299+K300))/(F299+K300)*100,0)</f>
        <v>-0.648742615951459</v>
      </c>
      <c r="M300" s="5" t="n">
        <f aca="false">1+L300/100</f>
        <v>0.993512573840485</v>
      </c>
      <c r="N300" s="29" t="n">
        <f aca="false">ROUNDUP((PRODUCT($M$11:M300)-1),4)</f>
        <v>1.1042</v>
      </c>
      <c r="O300" s="30" t="n">
        <f aca="false">((1+(ROUNDUP(N300*100,2))/100)^(365.25/(A300-$A$11+1))-1)</f>
        <v>1.55224596872888</v>
      </c>
    </row>
    <row r="301" customFormat="false" ht="13.5" hidden="false" customHeight="true" outlineLevel="0" collapsed="false">
      <c r="A301" s="24" t="s">
        <v>311</v>
      </c>
      <c r="B301" s="25" t="n">
        <v>108422.68</v>
      </c>
      <c r="C301" s="25" t="n">
        <v>15514.2</v>
      </c>
      <c r="D301" s="25" t="n">
        <v>124120.24</v>
      </c>
      <c r="E301" s="25" t="n">
        <v>9430.2</v>
      </c>
      <c r="F301" s="25" t="n">
        <f aca="false">SUM(B301:E301)</f>
        <v>257487.32</v>
      </c>
      <c r="G301" s="26" t="n">
        <v>0</v>
      </c>
      <c r="H301" s="26" t="n">
        <v>0</v>
      </c>
      <c r="I301" s="26" t="n">
        <v>0</v>
      </c>
      <c r="J301" s="26" t="n">
        <v>0</v>
      </c>
      <c r="K301" s="27" t="n">
        <f aca="false">SUM(G301:J301)</f>
        <v>0</v>
      </c>
      <c r="L301" s="28" t="n">
        <f aca="false">IF(F300&lt;&gt;"",(F301-(F300+K301))/(F300+K301)*100,0)</f>
        <v>0.284362035417116</v>
      </c>
      <c r="M301" s="5" t="n">
        <f aca="false">1+L301/100</f>
        <v>1.00284362035417</v>
      </c>
      <c r="N301" s="29" t="n">
        <f aca="false">ROUNDUP((PRODUCT($M$11:M301)-1),4)</f>
        <v>1.1102</v>
      </c>
      <c r="O301" s="30" t="n">
        <f aca="false">((1+(ROUNDUP(N301*100,2))/100)^(365.25/(A301-$A$11+1))-1)</f>
        <v>1.55314978740282</v>
      </c>
    </row>
    <row r="302" customFormat="false" ht="13.5" hidden="false" customHeight="true" outlineLevel="0" collapsed="false">
      <c r="A302" s="24" t="s">
        <v>312</v>
      </c>
      <c r="B302" s="25" t="n">
        <v>108422.68</v>
      </c>
      <c r="C302" s="25" t="n">
        <v>15575.04</v>
      </c>
      <c r="D302" s="25" t="n">
        <v>124120.24</v>
      </c>
      <c r="E302" s="25" t="n">
        <v>9430.2</v>
      </c>
      <c r="F302" s="25" t="n">
        <f aca="false">SUM(B302:E302)</f>
        <v>257548.16</v>
      </c>
      <c r="G302" s="26" t="n">
        <v>0</v>
      </c>
      <c r="H302" s="26" t="n">
        <v>0</v>
      </c>
      <c r="I302" s="26" t="n">
        <v>0</v>
      </c>
      <c r="J302" s="26" t="n">
        <v>0</v>
      </c>
      <c r="K302" s="27" t="n">
        <f aca="false">SUM(G302:J302)</f>
        <v>0</v>
      </c>
      <c r="L302" s="28" t="n">
        <f aca="false">IF(F301&lt;&gt;"",(F302-(F301+K302))/(F301+K302)*100,0)</f>
        <v>0.0236283479901055</v>
      </c>
      <c r="M302" s="5" t="n">
        <f aca="false">1+L302/100</f>
        <v>1.0002362834799</v>
      </c>
      <c r="N302" s="29" t="n">
        <f aca="false">ROUNDUP((PRODUCT($M$11:M302)-1),4)</f>
        <v>1.1107</v>
      </c>
      <c r="O302" s="30" t="n">
        <f aca="false">((1+(ROUNDUP(N302*100,2))/100)^(365.25/(A302-$A$11+1))-1)</f>
        <v>1.54572155668674</v>
      </c>
    </row>
    <row r="303" customFormat="false" ht="13.5" hidden="false" customHeight="true" outlineLevel="0" collapsed="false">
      <c r="A303" s="24" t="s">
        <v>313</v>
      </c>
      <c r="B303" s="25" t="n">
        <v>108848.2</v>
      </c>
      <c r="C303" s="25" t="n">
        <v>15562.24</v>
      </c>
      <c r="D303" s="25" t="n">
        <v>124607.36</v>
      </c>
      <c r="E303" s="25" t="n">
        <v>9422.45</v>
      </c>
      <c r="F303" s="25" t="n">
        <f aca="false">SUM(B303:E303)</f>
        <v>258440.25</v>
      </c>
      <c r="G303" s="26" t="n">
        <v>0</v>
      </c>
      <c r="H303" s="26" t="n">
        <v>0</v>
      </c>
      <c r="I303" s="26" t="n">
        <v>0</v>
      </c>
      <c r="J303" s="26" t="n">
        <v>0</v>
      </c>
      <c r="K303" s="27" t="n">
        <f aca="false">SUM(G303:J303)</f>
        <v>0</v>
      </c>
      <c r="L303" s="28" t="n">
        <f aca="false">IF(F302&lt;&gt;"",(F303-(F302+K303))/(F302+K303)*100,0)</f>
        <v>0.34637793568395</v>
      </c>
      <c r="M303" s="5" t="n">
        <f aca="false">1+L303/100</f>
        <v>1.00346377935684</v>
      </c>
      <c r="N303" s="29" t="n">
        <f aca="false">ROUNDUP((PRODUCT($M$11:M303)-1),4)</f>
        <v>1.118</v>
      </c>
      <c r="O303" s="30" t="n">
        <f aca="false">((1+(ROUNDUP(N303*100,2))/100)^(365.25/(A303-$A$11+1))-1)</f>
        <v>1.54856121429963</v>
      </c>
    </row>
    <row r="304" customFormat="false" ht="13.5" hidden="false" customHeight="true" outlineLevel="0" collapsed="false">
      <c r="A304" s="24" t="s">
        <v>314</v>
      </c>
      <c r="B304" s="25" t="n">
        <v>108352.87</v>
      </c>
      <c r="C304" s="25" t="n">
        <v>15600.64</v>
      </c>
      <c r="D304" s="25" t="n">
        <v>124040.32</v>
      </c>
      <c r="E304" s="25" t="n">
        <v>9445.7</v>
      </c>
      <c r="F304" s="25" t="n">
        <f aca="false">SUM(B304:E304)</f>
        <v>257439.53</v>
      </c>
      <c r="G304" s="26" t="n">
        <v>0</v>
      </c>
      <c r="H304" s="26" t="n">
        <v>0</v>
      </c>
      <c r="I304" s="26" t="n">
        <v>0</v>
      </c>
      <c r="J304" s="26" t="n">
        <v>0</v>
      </c>
      <c r="K304" s="27" t="n">
        <f aca="false">SUM(G304:J304)</f>
        <v>0</v>
      </c>
      <c r="L304" s="28" t="n">
        <f aca="false">IF(F303&lt;&gt;"",(F304-(F303+K304))/(F303+K304)*100,0)</f>
        <v>-0.387215226730357</v>
      </c>
      <c r="M304" s="5" t="n">
        <f aca="false">1+L304/100</f>
        <v>0.996127847732696</v>
      </c>
      <c r="N304" s="29" t="n">
        <f aca="false">ROUNDUP((PRODUCT($M$11:M304)-1),4)</f>
        <v>1.1098</v>
      </c>
      <c r="O304" s="30" t="n">
        <f aca="false">((1+(ROUNDUP(N304*100,2))/100)^(365.25/(A304-$A$11+1))-1)</f>
        <v>1.52825090611772</v>
      </c>
    </row>
    <row r="305" customFormat="false" ht="13.5" hidden="false" customHeight="true" outlineLevel="0" collapsed="false">
      <c r="A305" s="24" t="s">
        <v>315</v>
      </c>
      <c r="B305" s="25" t="n">
        <v>106786.22</v>
      </c>
      <c r="C305" s="25" t="n">
        <v>15590.4</v>
      </c>
      <c r="D305" s="25" t="n">
        <v>122246.85</v>
      </c>
      <c r="E305" s="25" t="n">
        <v>9439.5</v>
      </c>
      <c r="F305" s="25" t="n">
        <f aca="false">SUM(B305:E305)</f>
        <v>254062.97</v>
      </c>
      <c r="G305" s="26" t="n">
        <v>0</v>
      </c>
      <c r="H305" s="26" t="n">
        <v>0</v>
      </c>
      <c r="I305" s="26" t="n">
        <v>0</v>
      </c>
      <c r="J305" s="26" t="n">
        <v>0</v>
      </c>
      <c r="K305" s="27" t="n">
        <f aca="false">SUM(G305:J305)</f>
        <v>0</v>
      </c>
      <c r="L305" s="28" t="n">
        <f aca="false">IF(F304&lt;&gt;"",(F305-(F304+K305))/(F304+K305)*100,0)</f>
        <v>-1.31159344487616</v>
      </c>
      <c r="M305" s="5" t="n">
        <f aca="false">1+L305/100</f>
        <v>0.986884065551238</v>
      </c>
      <c r="N305" s="29" t="n">
        <f aca="false">ROUNDUP((PRODUCT($M$11:M305)-1),4)</f>
        <v>1.0821</v>
      </c>
      <c r="O305" s="30" t="n">
        <f aca="false">((1+(ROUNDUP(N305*100,2))/100)^(365.25/(A305-$A$11+1))-1)</f>
        <v>1.47940885458206</v>
      </c>
    </row>
    <row r="306" customFormat="false" ht="13.5" hidden="false" customHeight="true" outlineLevel="0" collapsed="false">
      <c r="A306" s="24" t="s">
        <v>316</v>
      </c>
      <c r="B306" s="25" t="n">
        <v>106048.55</v>
      </c>
      <c r="C306" s="25" t="n">
        <v>15342.08</v>
      </c>
      <c r="D306" s="25" t="n">
        <v>120188.36</v>
      </c>
      <c r="E306" s="25" t="n">
        <v>9289.15</v>
      </c>
      <c r="F306" s="25" t="n">
        <f aca="false">SUM(B306:E306)</f>
        <v>250868.14</v>
      </c>
      <c r="G306" s="26" t="n">
        <v>0</v>
      </c>
      <c r="H306" s="26" t="n">
        <v>0</v>
      </c>
      <c r="I306" s="26" t="n">
        <v>0</v>
      </c>
      <c r="J306" s="26" t="n">
        <v>0</v>
      </c>
      <c r="K306" s="27" t="n">
        <f aca="false">SUM(G306:J306)</f>
        <v>0</v>
      </c>
      <c r="L306" s="28" t="n">
        <f aca="false">IF(F305&lt;&gt;"",(F306-(F305+K306))/(F305+K306)*100,0)</f>
        <v>-1.25749533668759</v>
      </c>
      <c r="M306" s="5" t="n">
        <f aca="false">1+L306/100</f>
        <v>0.987425046633124</v>
      </c>
      <c r="N306" s="29" t="n">
        <f aca="false">ROUNDUP((PRODUCT($M$11:M306)-1),4)</f>
        <v>1.056</v>
      </c>
      <c r="O306" s="30" t="n">
        <f aca="false">((1+(ROUNDUP(N306*100,2))/100)^(365.25/(A306-$A$11+1))-1)</f>
        <v>1.43363651472804</v>
      </c>
    </row>
    <row r="307" customFormat="false" ht="13.5" hidden="false" customHeight="true" outlineLevel="0" collapsed="false">
      <c r="A307" s="24" t="s">
        <v>317</v>
      </c>
      <c r="B307" s="25" t="n">
        <v>106223.65</v>
      </c>
      <c r="C307" s="25" t="n">
        <v>15129.4</v>
      </c>
      <c r="D307" s="25" t="n">
        <v>120386.8</v>
      </c>
      <c r="E307" s="25" t="n">
        <v>9019.45</v>
      </c>
      <c r="F307" s="25" t="n">
        <f aca="false">SUM(B307:E307)</f>
        <v>250759.3</v>
      </c>
      <c r="G307" s="26" t="n">
        <v>0</v>
      </c>
      <c r="H307" s="26" t="n">
        <v>0</v>
      </c>
      <c r="I307" s="26" t="n">
        <v>0</v>
      </c>
      <c r="J307" s="26" t="n">
        <v>0</v>
      </c>
      <c r="K307" s="27" t="n">
        <f aca="false">SUM(G307:J307)</f>
        <v>0</v>
      </c>
      <c r="L307" s="28" t="n">
        <f aca="false">IF(F306&lt;&gt;"",(F307-(F306+K307))/(F306+K307)*100,0)</f>
        <v>-0.0433853417974979</v>
      </c>
      <c r="M307" s="5" t="n">
        <f aca="false">1+L307/100</f>
        <v>0.999566146582025</v>
      </c>
      <c r="N307" s="29" t="n">
        <f aca="false">ROUNDUP((PRODUCT($M$11:M307)-1),4)</f>
        <v>1.0551</v>
      </c>
      <c r="O307" s="30" t="n">
        <f aca="false">((1+(ROUNDUP(N307*100,2))/100)^(365.25/(A307-$A$11+1))-1)</f>
        <v>1.42505359562018</v>
      </c>
    </row>
    <row r="308" customFormat="false" ht="13.5" hidden="false" customHeight="true" outlineLevel="0" collapsed="false">
      <c r="A308" s="24" t="s">
        <v>318</v>
      </c>
      <c r="B308" s="25" t="n">
        <v>106223.65</v>
      </c>
      <c r="C308" s="25" t="n">
        <v>15129.4</v>
      </c>
      <c r="D308" s="25" t="n">
        <v>120386.8</v>
      </c>
      <c r="E308" s="25" t="n">
        <v>9019.45</v>
      </c>
      <c r="F308" s="25" t="n">
        <f aca="false">SUM(B308:E308)</f>
        <v>250759.3</v>
      </c>
      <c r="G308" s="26" t="n">
        <v>0</v>
      </c>
      <c r="H308" s="26" t="n">
        <v>0</v>
      </c>
      <c r="I308" s="26" t="n">
        <v>0</v>
      </c>
      <c r="J308" s="26" t="n">
        <v>0</v>
      </c>
      <c r="K308" s="27" t="n">
        <f aca="false">SUM(G308:J308)</f>
        <v>0</v>
      </c>
      <c r="L308" s="28" t="n">
        <f aca="false">IF(F307&lt;&gt;"",(F308-(F307+K308))/(F307+K308)*100,0)</f>
        <v>0</v>
      </c>
      <c r="M308" s="5" t="n">
        <f aca="false">1+L308/100</f>
        <v>1</v>
      </c>
      <c r="N308" s="29" t="n">
        <f aca="false">ROUNDUP((PRODUCT($M$11:M308)-1),4)</f>
        <v>1.0551</v>
      </c>
      <c r="O308" s="30" t="n">
        <f aca="false">((1+(ROUNDUP(N308*100,2))/100)^(365.25/(A308-$A$11+1))-1)</f>
        <v>1.41785543226316</v>
      </c>
    </row>
    <row r="309" customFormat="false" ht="13.5" hidden="false" customHeight="true" outlineLevel="0" collapsed="false">
      <c r="A309" s="24" t="s">
        <v>319</v>
      </c>
      <c r="B309" s="25" t="n">
        <v>106223.65</v>
      </c>
      <c r="C309" s="25" t="n">
        <v>15129.4</v>
      </c>
      <c r="D309" s="25" t="n">
        <v>120386.8</v>
      </c>
      <c r="E309" s="25" t="n">
        <v>9019.45</v>
      </c>
      <c r="F309" s="25" t="n">
        <f aca="false">SUM(B309:E309)</f>
        <v>250759.3</v>
      </c>
      <c r="G309" s="26" t="n">
        <v>0</v>
      </c>
      <c r="H309" s="26" t="n">
        <v>0</v>
      </c>
      <c r="I309" s="26" t="n">
        <v>0</v>
      </c>
      <c r="J309" s="26" t="n">
        <v>0</v>
      </c>
      <c r="K309" s="27" t="n">
        <f aca="false">SUM(G309:J309)</f>
        <v>0</v>
      </c>
      <c r="L309" s="28" t="n">
        <f aca="false">IF(F308&lt;&gt;"",(F309-(F308+K309))/(F308+K309)*100,0)</f>
        <v>0</v>
      </c>
      <c r="M309" s="5" t="n">
        <f aca="false">1+L309/100</f>
        <v>1</v>
      </c>
      <c r="N309" s="29" t="n">
        <f aca="false">ROUNDUP((PRODUCT($M$11:M309)-1),4)</f>
        <v>1.0551</v>
      </c>
      <c r="O309" s="30" t="n">
        <f aca="false">((1+(ROUNDUP(N309*100,2))/100)^(365.25/(A309-$A$11+1))-1)</f>
        <v>1.41072656934261</v>
      </c>
    </row>
    <row r="310" customFormat="false" ht="13.5" hidden="false" customHeight="true" outlineLevel="0" collapsed="false">
      <c r="A310" s="24" t="s">
        <v>320</v>
      </c>
      <c r="B310" s="25" t="n">
        <v>105820.82</v>
      </c>
      <c r="C310" s="25" t="n">
        <v>15176.2</v>
      </c>
      <c r="D310" s="25" t="n">
        <v>119930.27</v>
      </c>
      <c r="E310" s="25" t="n">
        <v>9047.35</v>
      </c>
      <c r="F310" s="25" t="n">
        <f aca="false">SUM(B310:E310)</f>
        <v>249974.64</v>
      </c>
      <c r="G310" s="26" t="n">
        <v>0</v>
      </c>
      <c r="H310" s="26" t="n">
        <v>0</v>
      </c>
      <c r="I310" s="26" t="n">
        <v>0</v>
      </c>
      <c r="J310" s="26" t="n">
        <v>0</v>
      </c>
      <c r="K310" s="27" t="n">
        <f aca="false">SUM(G310:J310)</f>
        <v>0</v>
      </c>
      <c r="L310" s="28" t="n">
        <f aca="false">IF(F309&lt;&gt;"",(F310-(F309+K310))/(F309+K310)*100,0)</f>
        <v>-0.312913618757101</v>
      </c>
      <c r="M310" s="5" t="n">
        <f aca="false">1+L310/100</f>
        <v>0.996870863812429</v>
      </c>
      <c r="N310" s="29" t="n">
        <f aca="false">ROUNDUP((PRODUCT($M$11:M310)-1),4)</f>
        <v>1.0486</v>
      </c>
      <c r="O310" s="30" t="n">
        <f aca="false">((1+(ROUNDUP(N310*100,2))/100)^(365.25/(A310-$A$11+1))-1)</f>
        <v>1.39441322465697</v>
      </c>
    </row>
    <row r="311" customFormat="false" ht="13.5" hidden="false" customHeight="true" outlineLevel="0" collapsed="false">
      <c r="A311" s="24" t="s">
        <v>321</v>
      </c>
      <c r="B311" s="25" t="n">
        <v>105403.36</v>
      </c>
      <c r="C311" s="25" t="n">
        <v>15262</v>
      </c>
      <c r="D311" s="25" t="n">
        <v>119457.14</v>
      </c>
      <c r="E311" s="25" t="n">
        <v>9098.5</v>
      </c>
      <c r="F311" s="25" t="n">
        <f aca="false">SUM(B311:E311)</f>
        <v>249221</v>
      </c>
      <c r="G311" s="26" t="n">
        <v>0</v>
      </c>
      <c r="H311" s="26" t="n">
        <v>0</v>
      </c>
      <c r="I311" s="26" t="n">
        <v>0</v>
      </c>
      <c r="J311" s="26" t="n">
        <v>0</v>
      </c>
      <c r="K311" s="27" t="n">
        <f aca="false">SUM(G311:J311)</f>
        <v>0</v>
      </c>
      <c r="L311" s="28" t="n">
        <f aca="false">IF(F310&lt;&gt;"",(F311-(F310+K311))/(F310+K311)*100,0)</f>
        <v>-0.301486582798965</v>
      </c>
      <c r="M311" s="5" t="n">
        <f aca="false">1+L311/100</f>
        <v>0.99698513417201</v>
      </c>
      <c r="N311" s="29" t="n">
        <f aca="false">ROUNDUP((PRODUCT($M$11:M311)-1),4)</f>
        <v>1.0425</v>
      </c>
      <c r="O311" s="30" t="n">
        <f aca="false">((1+(ROUNDUP(N311*100,2))/100)^(365.25/(A311-$A$11+1))-1)</f>
        <v>1.3788538180148</v>
      </c>
    </row>
    <row r="312" customFormat="false" ht="13.5" hidden="false" customHeight="true" outlineLevel="0" collapsed="false">
      <c r="A312" s="24" t="s">
        <v>322</v>
      </c>
      <c r="B312" s="25" t="n">
        <v>106414.67</v>
      </c>
      <c r="C312" s="25" t="n">
        <v>15238.6</v>
      </c>
      <c r="D312" s="25" t="n">
        <v>120603.29</v>
      </c>
      <c r="E312" s="25" t="n">
        <v>9084.55</v>
      </c>
      <c r="F312" s="25" t="n">
        <f aca="false">SUM(B312:E312)</f>
        <v>251341.11</v>
      </c>
      <c r="G312" s="26" t="n">
        <v>0</v>
      </c>
      <c r="H312" s="26" t="n">
        <v>0</v>
      </c>
      <c r="I312" s="26" t="n">
        <v>0</v>
      </c>
      <c r="J312" s="26" t="n">
        <v>0</v>
      </c>
      <c r="K312" s="27" t="n">
        <f aca="false">SUM(G312:J312)</f>
        <v>0</v>
      </c>
      <c r="L312" s="28" t="n">
        <f aca="false">IF(F311&lt;&gt;"",(F312-(F311+K312))/(F311+K312)*100,0)</f>
        <v>0.850694764887384</v>
      </c>
      <c r="M312" s="5" t="n">
        <f aca="false">1+L312/100</f>
        <v>1.00850694764887</v>
      </c>
      <c r="N312" s="29" t="n">
        <f aca="false">ROUNDUP((PRODUCT($M$11:M312)-1),4)</f>
        <v>1.0598</v>
      </c>
      <c r="O312" s="30" t="n">
        <f aca="false">((1+(ROUNDUP(N312*100,2))/100)^(365.25/(A312-$A$11+1))-1)</f>
        <v>1.39635777565262</v>
      </c>
    </row>
    <row r="313" customFormat="false" ht="13.5" hidden="false" customHeight="true" outlineLevel="0" collapsed="false">
      <c r="A313" s="24" t="s">
        <v>323</v>
      </c>
      <c r="B313" s="25" t="n">
        <v>107401.34</v>
      </c>
      <c r="C313" s="25" t="n">
        <v>15108.6</v>
      </c>
      <c r="D313" s="25" t="n">
        <v>121721.52</v>
      </c>
      <c r="E313" s="25" t="n">
        <v>9007.05</v>
      </c>
      <c r="F313" s="25" t="n">
        <f aca="false">SUM(B313:E313)</f>
        <v>253238.51</v>
      </c>
      <c r="G313" s="26" t="n">
        <v>0</v>
      </c>
      <c r="H313" s="26" t="n">
        <v>0</v>
      </c>
      <c r="I313" s="26" t="n">
        <v>0</v>
      </c>
      <c r="J313" s="26" t="n">
        <v>0</v>
      </c>
      <c r="K313" s="27" t="n">
        <f aca="false">SUM(G313:J313)</f>
        <v>0</v>
      </c>
      <c r="L313" s="28" t="n">
        <f aca="false">IF(F312&lt;&gt;"",(F313-(F312+K313))/(F312+K313)*100,0)</f>
        <v>0.754910328835591</v>
      </c>
      <c r="M313" s="5" t="n">
        <f aca="false">1+L313/100</f>
        <v>1.00754910328836</v>
      </c>
      <c r="N313" s="29" t="n">
        <f aca="false">ROUNDUP((PRODUCT($M$11:M313)-1),4)</f>
        <v>1.0754</v>
      </c>
      <c r="O313" s="30" t="n">
        <f aca="false">((1+(ROUNDUP(N313*100,2))/100)^(365.25/(A313-$A$11+1))-1)</f>
        <v>1.41128734528748</v>
      </c>
    </row>
    <row r="314" customFormat="false" ht="13.5" hidden="false" customHeight="true" outlineLevel="0" collapsed="false">
      <c r="A314" s="24" t="s">
        <v>324</v>
      </c>
      <c r="B314" s="25" t="n">
        <v>104084.96</v>
      </c>
      <c r="C314" s="25" t="n">
        <v>15230.8</v>
      </c>
      <c r="D314" s="25" t="n">
        <v>117962.95</v>
      </c>
      <c r="E314" s="25" t="n">
        <v>9079.9</v>
      </c>
      <c r="F314" s="25" t="n">
        <f aca="false">SUM(B314:E314)</f>
        <v>246358.61</v>
      </c>
      <c r="G314" s="26" t="n">
        <v>0</v>
      </c>
      <c r="H314" s="26" t="n">
        <v>0</v>
      </c>
      <c r="I314" s="26" t="n">
        <v>0</v>
      </c>
      <c r="J314" s="26" t="n">
        <v>0</v>
      </c>
      <c r="K314" s="27" t="n">
        <f aca="false">SUM(G314:J314)</f>
        <v>0</v>
      </c>
      <c r="L314" s="28" t="n">
        <f aca="false">IF(F313&lt;&gt;"",(F314-(F313+K314))/(F313+K314)*100,0)</f>
        <v>-2.71676689299743</v>
      </c>
      <c r="M314" s="5" t="n">
        <f aca="false">1+L314/100</f>
        <v>0.972832331070026</v>
      </c>
      <c r="N314" s="29" t="n">
        <f aca="false">ROUNDUP((PRODUCT($M$11:M314)-1),4)</f>
        <v>1.019</v>
      </c>
      <c r="O314" s="30" t="n">
        <f aca="false">((1+(ROUNDUP(N314*100,2))/100)^(365.25/(A314-$A$11+1))-1)</f>
        <v>1.32602974846938</v>
      </c>
    </row>
    <row r="315" customFormat="false" ht="13.5" hidden="false" customHeight="true" outlineLevel="0" collapsed="false">
      <c r="A315" s="24" t="s">
        <v>325</v>
      </c>
      <c r="B315" s="25" t="n">
        <v>104084.96</v>
      </c>
      <c r="C315" s="25" t="n">
        <v>15230.8</v>
      </c>
      <c r="D315" s="25" t="n">
        <v>117962.95</v>
      </c>
      <c r="E315" s="25" t="n">
        <v>9079.9</v>
      </c>
      <c r="F315" s="25" t="n">
        <f aca="false">SUM(B315:E315)</f>
        <v>246358.61</v>
      </c>
      <c r="G315" s="26" t="n">
        <v>0</v>
      </c>
      <c r="H315" s="26" t="n">
        <v>0</v>
      </c>
      <c r="I315" s="26" t="n">
        <v>0</v>
      </c>
      <c r="J315" s="26" t="n">
        <v>0</v>
      </c>
      <c r="K315" s="27" t="n">
        <f aca="false">SUM(G315:J315)</f>
        <v>0</v>
      </c>
      <c r="L315" s="28" t="n">
        <f aca="false">IF(F314&lt;&gt;"",(F315-(F314+K315))/(F314+K315)*100,0)</f>
        <v>0</v>
      </c>
      <c r="M315" s="5" t="n">
        <f aca="false">1+L315/100</f>
        <v>1</v>
      </c>
      <c r="N315" s="29" t="n">
        <f aca="false">ROUNDUP((PRODUCT($M$11:M315)-1),4)</f>
        <v>1.019</v>
      </c>
      <c r="O315" s="30" t="n">
        <f aca="false">((1+(ROUNDUP(N315*100,2))/100)^(365.25/(A315-$A$11+1))-1)</f>
        <v>1.31960078751873</v>
      </c>
    </row>
    <row r="316" customFormat="false" ht="13.5" hidden="false" customHeight="true" outlineLevel="0" collapsed="false">
      <c r="A316" s="24" t="s">
        <v>326</v>
      </c>
      <c r="B316" s="25" t="n">
        <v>108248.35</v>
      </c>
      <c r="C316" s="25" t="n">
        <v>15230.8</v>
      </c>
      <c r="D316" s="25" t="n">
        <v>126289.75</v>
      </c>
      <c r="E316" s="25" t="n">
        <v>9079.9</v>
      </c>
      <c r="F316" s="25" t="n">
        <f aca="false">SUM(B316:E316)</f>
        <v>258848.8</v>
      </c>
      <c r="G316" s="26" t="n">
        <v>4163.4</v>
      </c>
      <c r="H316" s="26" t="n">
        <v>0</v>
      </c>
      <c r="I316" s="26" t="n">
        <v>8326.8</v>
      </c>
      <c r="J316" s="26" t="n">
        <v>0</v>
      </c>
      <c r="K316" s="27" t="n">
        <f aca="false">SUM(G316:J316)</f>
        <v>12490.2</v>
      </c>
      <c r="L316" s="28" t="n">
        <f aca="false">IF(F315&lt;&gt;"",(F316-(F315+K316))/(F315+K316)*100,0)</f>
        <v>-3.86325902340954E-006</v>
      </c>
      <c r="M316" s="5" t="n">
        <f aca="false">1+L316/100</f>
        <v>0.99999996136741</v>
      </c>
      <c r="N316" s="29" t="n">
        <f aca="false">ROUNDUP((PRODUCT($M$11:M316)-1),4)</f>
        <v>1.019</v>
      </c>
      <c r="O316" s="30" t="n">
        <f aca="false">((1+(ROUNDUP(N316*100,2))/100)^(365.25/(A316-$A$11+1))-1)</f>
        <v>1.31323144133503</v>
      </c>
    </row>
    <row r="317" customFormat="false" ht="13.5" hidden="false" customHeight="true" outlineLevel="0" collapsed="false">
      <c r="A317" s="24" t="s">
        <v>327</v>
      </c>
      <c r="B317" s="25" t="n">
        <v>106747.83</v>
      </c>
      <c r="C317" s="25" t="n">
        <v>15940.8</v>
      </c>
      <c r="D317" s="25" t="n">
        <v>124539.13</v>
      </c>
      <c r="E317" s="25" t="n">
        <v>9741.6</v>
      </c>
      <c r="F317" s="25" t="n">
        <f aca="false">SUM(B317:E317)</f>
        <v>256969.36</v>
      </c>
      <c r="G317" s="26" t="n">
        <v>0</v>
      </c>
      <c r="H317" s="26" t="n">
        <v>590.4</v>
      </c>
      <c r="I317" s="26" t="n">
        <v>0</v>
      </c>
      <c r="J317" s="26" t="n">
        <v>590.4</v>
      </c>
      <c r="K317" s="27" t="n">
        <f aca="false">SUM(G317:J317)</f>
        <v>1180.8</v>
      </c>
      <c r="L317" s="28" t="n">
        <f aca="false">IF(F316&lt;&gt;"",(F317-(F316+K317))/(F316+K317)*100,0)</f>
        <v>-1.17688140119432</v>
      </c>
      <c r="M317" s="5" t="n">
        <f aca="false">1+L317/100</f>
        <v>0.988231185988057</v>
      </c>
      <c r="N317" s="29" t="n">
        <f aca="false">ROUNDUP((PRODUCT($M$11:M317)-1),4)</f>
        <v>0.9952</v>
      </c>
      <c r="O317" s="30" t="n">
        <f aca="false">((1+(ROUNDUP(N317*100,2))/100)^(365.25/(A317-$A$11+1))-1)</f>
        <v>1.2746034139295</v>
      </c>
    </row>
    <row r="318" customFormat="false" ht="13.5" hidden="false" customHeight="true" outlineLevel="0" collapsed="false">
      <c r="A318" s="24" t="s">
        <v>328</v>
      </c>
      <c r="B318" s="25" t="n">
        <v>111716.41</v>
      </c>
      <c r="C318" s="25" t="n">
        <v>16478.1</v>
      </c>
      <c r="D318" s="25" t="n">
        <v>130335.82</v>
      </c>
      <c r="E318" s="25" t="n">
        <v>10069.95</v>
      </c>
      <c r="F318" s="25" t="n">
        <f aca="false">SUM(B318:E318)</f>
        <v>268600.28</v>
      </c>
      <c r="G318" s="26" t="n">
        <v>0</v>
      </c>
      <c r="H318" s="26" t="n">
        <v>0</v>
      </c>
      <c r="I318" s="26" t="n">
        <v>0</v>
      </c>
      <c r="J318" s="26" t="n">
        <v>0</v>
      </c>
      <c r="K318" s="27" t="n">
        <f aca="false">SUM(G318:J318)</f>
        <v>0</v>
      </c>
      <c r="L318" s="28" t="n">
        <f aca="false">IF(F317&lt;&gt;"",(F318-(F317+K318))/(F317+K318)*100,0)</f>
        <v>4.52618942585218</v>
      </c>
      <c r="M318" s="5" t="n">
        <f aca="false">1+L318/100</f>
        <v>1.04526189425852</v>
      </c>
      <c r="N318" s="29" t="n">
        <f aca="false">ROUNDUP((PRODUCT($M$11:M318)-1),4)</f>
        <v>1.0855</v>
      </c>
      <c r="O318" s="30" t="n">
        <f aca="false">((1+(ROUNDUP(N318*100,2))/100)^(365.25/(A318-$A$11+1))-1)</f>
        <v>1.39080363365825</v>
      </c>
    </row>
    <row r="319" customFormat="false" ht="13.5" hidden="false" customHeight="true" outlineLevel="0" collapsed="false">
      <c r="A319" s="24" t="s">
        <v>329</v>
      </c>
      <c r="B319" s="25" t="n">
        <v>112404.58</v>
      </c>
      <c r="C319" s="25" t="n">
        <v>16310.7</v>
      </c>
      <c r="D319" s="25" t="n">
        <v>131138.68</v>
      </c>
      <c r="E319" s="25" t="n">
        <v>9967.65</v>
      </c>
      <c r="F319" s="25" t="n">
        <f aca="false">SUM(B319:E319)</f>
        <v>269821.61</v>
      </c>
      <c r="G319" s="26" t="n">
        <v>0</v>
      </c>
      <c r="H319" s="26" t="n">
        <v>0</v>
      </c>
      <c r="I319" s="26" t="n">
        <v>0</v>
      </c>
      <c r="J319" s="26" t="n">
        <v>0</v>
      </c>
      <c r="K319" s="27" t="n">
        <f aca="false">SUM(G319:J319)</f>
        <v>0</v>
      </c>
      <c r="L319" s="28" t="n">
        <f aca="false">IF(F318&lt;&gt;"",(F319-(F318+K319))/(F318+K319)*100,0)</f>
        <v>0.454701685344467</v>
      </c>
      <c r="M319" s="5" t="n">
        <f aca="false">1+L319/100</f>
        <v>1.00454701685344</v>
      </c>
      <c r="N319" s="29" t="n">
        <f aca="false">ROUNDUP((PRODUCT($M$11:M319)-1),4)</f>
        <v>1.095</v>
      </c>
      <c r="O319" s="30" t="n">
        <f aca="false">((1+(ROUNDUP(N319*100,2))/100)^(365.25/(A319-$A$11+1))-1)</f>
        <v>1.39691146882895</v>
      </c>
    </row>
    <row r="320" customFormat="false" ht="13.5" hidden="false" customHeight="true" outlineLevel="0" collapsed="false">
      <c r="A320" s="24" t="s">
        <v>330</v>
      </c>
      <c r="B320" s="25" t="n">
        <v>112437.74</v>
      </c>
      <c r="C320" s="25" t="n">
        <v>16367.4</v>
      </c>
      <c r="D320" s="25" t="n">
        <v>131177.36</v>
      </c>
      <c r="E320" s="25" t="n">
        <v>10002.3</v>
      </c>
      <c r="F320" s="25" t="n">
        <f aca="false">SUM(B320:E320)</f>
        <v>269984.8</v>
      </c>
      <c r="G320" s="26" t="n">
        <v>0</v>
      </c>
      <c r="H320" s="26" t="n">
        <v>0</v>
      </c>
      <c r="I320" s="26" t="n">
        <v>0</v>
      </c>
      <c r="J320" s="26" t="n">
        <v>0</v>
      </c>
      <c r="K320" s="27" t="n">
        <f aca="false">SUM(G320:J320)</f>
        <v>0</v>
      </c>
      <c r="L320" s="28" t="n">
        <f aca="false">IF(F319&lt;&gt;"",(F320-(F319+K320))/(F319+K320)*100,0)</f>
        <v>0.0604807005636066</v>
      </c>
      <c r="M320" s="5" t="n">
        <f aca="false">1+L320/100</f>
        <v>1.00060480700564</v>
      </c>
      <c r="N320" s="29" t="n">
        <f aca="false">ROUNDUP((PRODUCT($M$11:M320)-1),4)</f>
        <v>1.0963</v>
      </c>
      <c r="O320" s="30" t="n">
        <f aca="false">((1+(ROUNDUP(N320*100,2))/100)^(365.25/(A320-$A$11+1))-1)</f>
        <v>1.39190943495871</v>
      </c>
    </row>
    <row r="321" customFormat="false" ht="13.5" hidden="false" customHeight="true" outlineLevel="0" collapsed="false">
      <c r="A321" s="24" t="s">
        <v>331</v>
      </c>
      <c r="B321" s="25" t="n">
        <v>111320.39</v>
      </c>
      <c r="C321" s="25" t="n">
        <v>16332.3</v>
      </c>
      <c r="D321" s="25" t="n">
        <v>130757.28</v>
      </c>
      <c r="E321" s="25" t="n">
        <v>9980.85</v>
      </c>
      <c r="F321" s="25" t="n">
        <f aca="false">SUM(B321:E321)</f>
        <v>268390.82</v>
      </c>
      <c r="G321" s="26" t="n">
        <v>0</v>
      </c>
      <c r="H321" s="26" t="n">
        <v>0</v>
      </c>
      <c r="I321" s="26" t="n">
        <v>0</v>
      </c>
      <c r="J321" s="26" t="n">
        <v>0</v>
      </c>
      <c r="K321" s="27" t="n">
        <f aca="false">SUM(G321:J321)</f>
        <v>0</v>
      </c>
      <c r="L321" s="28" t="n">
        <f aca="false">IF(F320&lt;&gt;"",(F321-(F320+K321))/(F320+K321)*100,0)</f>
        <v>-0.590396200082368</v>
      </c>
      <c r="M321" s="5" t="n">
        <f aca="false">1+L321/100</f>
        <v>0.994096037999176</v>
      </c>
      <c r="N321" s="29" t="n">
        <f aca="false">ROUNDUP((PRODUCT($M$11:M321)-1),4)</f>
        <v>1.0839</v>
      </c>
      <c r="O321" s="30" t="n">
        <f aca="false">((1+(ROUNDUP(N321*100,2))/100)^(365.25/(A321-$A$11+1))-1)</f>
        <v>1.3686500153162</v>
      </c>
    </row>
    <row r="322" customFormat="false" ht="13.5" hidden="false" customHeight="true" outlineLevel="0" collapsed="false">
      <c r="A322" s="24" t="s">
        <v>332</v>
      </c>
      <c r="B322" s="25" t="n">
        <v>111320.39</v>
      </c>
      <c r="C322" s="25" t="n">
        <v>16634.75</v>
      </c>
      <c r="D322" s="25" t="n">
        <v>130757.28</v>
      </c>
      <c r="E322" s="25" t="n">
        <v>10283.3</v>
      </c>
      <c r="F322" s="25" t="n">
        <f aca="false">SUM(B322:E322)</f>
        <v>268995.72</v>
      </c>
      <c r="G322" s="26" t="n">
        <v>0</v>
      </c>
      <c r="H322" s="26" t="n">
        <v>0</v>
      </c>
      <c r="I322" s="26" t="n">
        <v>0</v>
      </c>
      <c r="J322" s="26" t="n">
        <v>0</v>
      </c>
      <c r="K322" s="27" t="n">
        <f aca="false">SUM(G322:J322)</f>
        <v>0</v>
      </c>
      <c r="L322" s="28" t="n">
        <f aca="false">IF(F321&lt;&gt;"",(F322-(F321+K322))/(F321+K322)*100,0)</f>
        <v>0.225380286851825</v>
      </c>
      <c r="M322" s="5" t="n">
        <f aca="false">1+L322/100</f>
        <v>1.00225380286852</v>
      </c>
      <c r="N322" s="29" t="n">
        <f aca="false">ROUNDUP((PRODUCT($M$11:M322)-1),4)</f>
        <v>1.0886</v>
      </c>
      <c r="O322" s="30" t="n">
        <f aca="false">((1+(ROUNDUP(N322*100,2))/100)^(365.25/(A322-$A$11+1))-1)</f>
        <v>1.36835040137742</v>
      </c>
    </row>
    <row r="323" customFormat="false" ht="13.5" hidden="false" customHeight="true" outlineLevel="0" collapsed="false">
      <c r="A323" s="24" t="s">
        <v>333</v>
      </c>
      <c r="B323" s="25" t="n">
        <v>111320.39</v>
      </c>
      <c r="C323" s="25" t="n">
        <v>16634.75</v>
      </c>
      <c r="D323" s="25" t="n">
        <v>130757.28</v>
      </c>
      <c r="E323" s="25" t="n">
        <v>10283.3</v>
      </c>
      <c r="F323" s="25" t="n">
        <f aca="false">SUM(B323:E323)</f>
        <v>268995.72</v>
      </c>
      <c r="G323" s="26" t="n">
        <v>0</v>
      </c>
      <c r="H323" s="26" t="n">
        <v>0</v>
      </c>
      <c r="I323" s="26" t="n">
        <v>0</v>
      </c>
      <c r="J323" s="26" t="n">
        <v>0</v>
      </c>
      <c r="K323" s="27" t="n">
        <f aca="false">SUM(G323:J323)</f>
        <v>0</v>
      </c>
      <c r="L323" s="28" t="n">
        <f aca="false">IF(F322&lt;&gt;"",(F323-(F322+K323))/(F322+K323)*100,0)</f>
        <v>0</v>
      </c>
      <c r="M323" s="5" t="n">
        <f aca="false">1+L323/100</f>
        <v>1</v>
      </c>
      <c r="N323" s="29" t="n">
        <f aca="false">ROUNDUP((PRODUCT($M$11:M323)-1),4)</f>
        <v>1.0886</v>
      </c>
      <c r="O323" s="30" t="n">
        <f aca="false">((1+(ROUNDUP(N323*100,2))/100)^(365.25/(A323-$A$11+1))-1)</f>
        <v>1.36183549115189</v>
      </c>
    </row>
    <row r="324" customFormat="false" ht="13.5" hidden="false" customHeight="true" outlineLevel="0" collapsed="false">
      <c r="A324" s="24" t="s">
        <v>334</v>
      </c>
      <c r="B324" s="25" t="n">
        <v>110151.03</v>
      </c>
      <c r="C324" s="25" t="n">
        <v>16387.25</v>
      </c>
      <c r="D324" s="25" t="n">
        <v>129383.75</v>
      </c>
      <c r="E324" s="25" t="n">
        <v>10130.3</v>
      </c>
      <c r="F324" s="25" t="n">
        <f aca="false">SUM(B324:E324)</f>
        <v>266052.33</v>
      </c>
      <c r="G324" s="26" t="n">
        <v>0</v>
      </c>
      <c r="H324" s="26" t="n">
        <v>0</v>
      </c>
      <c r="I324" s="26" t="n">
        <v>0</v>
      </c>
      <c r="J324" s="26" t="n">
        <v>0</v>
      </c>
      <c r="K324" s="27" t="n">
        <f aca="false">SUM(G324:J324)</f>
        <v>0</v>
      </c>
      <c r="L324" s="28" t="n">
        <f aca="false">IF(F323&lt;&gt;"",(F324-(F323+K324))/(F323+K324)*100,0)</f>
        <v>-1.09421443582818</v>
      </c>
      <c r="M324" s="5" t="n">
        <f aca="false">1+L324/100</f>
        <v>0.989057855641718</v>
      </c>
      <c r="N324" s="29" t="n">
        <f aca="false">ROUNDUP((PRODUCT($M$11:M324)-1),4)</f>
        <v>1.0658</v>
      </c>
      <c r="O324" s="30" t="n">
        <f aca="false">((1+(ROUNDUP(N324*100,2))/100)^(365.25/(A324-$A$11+1))-1)</f>
        <v>1.32549760877615</v>
      </c>
    </row>
    <row r="325" customFormat="false" ht="13.5" hidden="false" customHeight="true" outlineLevel="0" collapsed="false">
      <c r="A325" s="24" t="s">
        <v>335</v>
      </c>
      <c r="B325" s="25" t="n">
        <v>109778.8</v>
      </c>
      <c r="C325" s="25" t="n">
        <v>16340.5</v>
      </c>
      <c r="D325" s="25" t="n">
        <v>128946.53</v>
      </c>
      <c r="E325" s="25" t="n">
        <v>10101.4</v>
      </c>
      <c r="F325" s="25" t="n">
        <f aca="false">SUM(B325:E325)</f>
        <v>265167.23</v>
      </c>
      <c r="G325" s="26" t="n">
        <v>0</v>
      </c>
      <c r="H325" s="26" t="n">
        <v>0</v>
      </c>
      <c r="I325" s="26" t="n">
        <v>0</v>
      </c>
      <c r="J325" s="26" t="n">
        <v>0</v>
      </c>
      <c r="K325" s="27" t="n">
        <f aca="false">SUM(G325:J325)</f>
        <v>0</v>
      </c>
      <c r="L325" s="28" t="n">
        <f aca="false">IF(F324&lt;&gt;"",(F325-(F324+K325))/(F324+K325)*100,0)</f>
        <v>-0.332678913204795</v>
      </c>
      <c r="M325" s="5" t="n">
        <f aca="false">1+L325/100</f>
        <v>0.996673210867952</v>
      </c>
      <c r="N325" s="29" t="n">
        <f aca="false">ROUNDUP((PRODUCT($M$11:M325)-1),4)</f>
        <v>1.0589</v>
      </c>
      <c r="O325" s="30" t="n">
        <f aca="false">((1+(ROUNDUP(N325*100,2))/100)^(365.25/(A325-$A$11+1))-1)</f>
        <v>1.31029556317421</v>
      </c>
    </row>
    <row r="326" customFormat="false" ht="13.5" hidden="false" customHeight="true" outlineLevel="0" collapsed="false">
      <c r="A326" s="24" t="s">
        <v>336</v>
      </c>
      <c r="B326" s="25" t="n">
        <v>112215.89</v>
      </c>
      <c r="C326" s="25" t="n">
        <v>16357</v>
      </c>
      <c r="D326" s="25" t="n">
        <v>133540.4</v>
      </c>
      <c r="E326" s="25" t="n">
        <v>10111.6</v>
      </c>
      <c r="F326" s="25" t="n">
        <f aca="false">SUM(B326:E326)</f>
        <v>272224.89</v>
      </c>
      <c r="G326" s="26" t="n">
        <v>0</v>
      </c>
      <c r="H326" s="26" t="n">
        <v>0</v>
      </c>
      <c r="I326" s="26" t="n">
        <v>0</v>
      </c>
      <c r="J326" s="26" t="n">
        <v>0</v>
      </c>
      <c r="K326" s="27" t="n">
        <f aca="false">SUM(G326:J326)</f>
        <v>0</v>
      </c>
      <c r="L326" s="28" t="n">
        <f aca="false">IF(F325&lt;&gt;"",(F326-(F325+K326))/(F325+K326)*100,0)</f>
        <v>2.66158831164772</v>
      </c>
      <c r="M326" s="5" t="n">
        <f aca="false">1+L326/100</f>
        <v>1.02661588311648</v>
      </c>
      <c r="N326" s="29" t="n">
        <f aca="false">ROUNDUP((PRODUCT($M$11:M326)-1),4)</f>
        <v>1.1137</v>
      </c>
      <c r="O326" s="30" t="n">
        <f aca="false">((1+(ROUNDUP(N326*100,2))/100)^(365.25/(A326-$A$11+1))-1)</f>
        <v>1.37521426659546</v>
      </c>
    </row>
    <row r="327" customFormat="false" ht="13.5" hidden="false" customHeight="true" outlineLevel="0" collapsed="false">
      <c r="A327" s="24" t="s">
        <v>337</v>
      </c>
      <c r="B327" s="25" t="n">
        <v>114798.08</v>
      </c>
      <c r="C327" s="25" t="n">
        <v>16355.76</v>
      </c>
      <c r="D327" s="25" t="n">
        <v>136613.29</v>
      </c>
      <c r="E327" s="25" t="n">
        <v>10133.46</v>
      </c>
      <c r="F327" s="25" t="n">
        <f aca="false">SUM(B327:E327)</f>
        <v>277900.59</v>
      </c>
      <c r="G327" s="26" t="n">
        <v>0</v>
      </c>
      <c r="H327" s="26" t="n">
        <v>0</v>
      </c>
      <c r="I327" s="26" t="n">
        <v>0</v>
      </c>
      <c r="J327" s="26" t="n">
        <v>0</v>
      </c>
      <c r="K327" s="27" t="n">
        <f aca="false">SUM(G327:J327)</f>
        <v>0</v>
      </c>
      <c r="L327" s="28" t="n">
        <f aca="false">IF(F326&lt;&gt;"",(F327-(F326+K327))/(F326+K327)*100,0)</f>
        <v>2.0849305880884</v>
      </c>
      <c r="M327" s="5" t="n">
        <f aca="false">1+L327/100</f>
        <v>1.02084930588088</v>
      </c>
      <c r="N327" s="29" t="n">
        <f aca="false">ROUNDUP((PRODUCT($M$11:M327)-1),4)</f>
        <v>1.1578</v>
      </c>
      <c r="O327" s="30" t="n">
        <f aca="false">((1+(ROUNDUP(N327*100,2))/100)^(365.25/(A327-$A$11+1))-1)</f>
        <v>1.42577452694093</v>
      </c>
    </row>
    <row r="328" customFormat="false" ht="13.5" hidden="false" customHeight="true" outlineLevel="0" collapsed="false">
      <c r="A328" s="24" t="s">
        <v>338</v>
      </c>
      <c r="B328" s="25" t="n">
        <v>112728.99</v>
      </c>
      <c r="C328" s="25" t="n">
        <v>16322.64</v>
      </c>
      <c r="D328" s="25" t="n">
        <v>134151</v>
      </c>
      <c r="E328" s="25" t="n">
        <v>10112.94</v>
      </c>
      <c r="F328" s="25" t="n">
        <f aca="false">SUM(B328:E328)</f>
        <v>273315.57</v>
      </c>
      <c r="G328" s="26" t="n">
        <v>0</v>
      </c>
      <c r="H328" s="26" t="n">
        <v>0</v>
      </c>
      <c r="I328" s="26" t="n">
        <v>0</v>
      </c>
      <c r="J328" s="26" t="n">
        <v>0</v>
      </c>
      <c r="K328" s="27" t="n">
        <f aca="false">SUM(G328:J328)</f>
        <v>0</v>
      </c>
      <c r="L328" s="28" t="n">
        <f aca="false">IF(F327&lt;&gt;"",(F328-(F327+K328))/(F327+K328)*100,0)</f>
        <v>-1.64987774944991</v>
      </c>
      <c r="M328" s="5" t="n">
        <f aca="false">1+L328/100</f>
        <v>0.983501222505501</v>
      </c>
      <c r="N328" s="29" t="n">
        <f aca="false">ROUNDUP((PRODUCT($M$11:M328)-1),4)</f>
        <v>1.1222</v>
      </c>
      <c r="O328" s="30" t="n">
        <f aca="false">((1+(ROUNDUP(N328*100,2))/100)^(365.25/(A328-$A$11+1))-1)</f>
        <v>1.37324089447352</v>
      </c>
    </row>
    <row r="329" customFormat="false" ht="13.5" hidden="false" customHeight="true" outlineLevel="0" collapsed="false">
      <c r="A329" s="24" t="s">
        <v>339</v>
      </c>
      <c r="B329" s="25" t="n">
        <v>112728.99</v>
      </c>
      <c r="C329" s="25" t="n">
        <v>16322.64</v>
      </c>
      <c r="D329" s="25" t="n">
        <v>134151</v>
      </c>
      <c r="E329" s="25" t="n">
        <v>10112.94</v>
      </c>
      <c r="F329" s="25" t="n">
        <f aca="false">SUM(B329:E329)</f>
        <v>273315.57</v>
      </c>
      <c r="G329" s="26" t="n">
        <v>0</v>
      </c>
      <c r="H329" s="26" t="n">
        <v>0</v>
      </c>
      <c r="I329" s="26" t="n">
        <v>0</v>
      </c>
      <c r="J329" s="26" t="n">
        <v>0</v>
      </c>
      <c r="K329" s="27" t="n">
        <f aca="false">SUM(G329:J329)</f>
        <v>0</v>
      </c>
      <c r="L329" s="28" t="n">
        <f aca="false">IF(F328&lt;&gt;"",(F329-(F328+K329))/(F328+K329)*100,0)</f>
        <v>0</v>
      </c>
      <c r="M329" s="5" t="n">
        <f aca="false">1+L329/100</f>
        <v>1</v>
      </c>
      <c r="N329" s="29" t="n">
        <f aca="false">ROUNDUP((PRODUCT($M$11:M329)-1),4)</f>
        <v>1.1222</v>
      </c>
      <c r="O329" s="30" t="n">
        <f aca="false">((1+(ROUNDUP(N329*100,2))/100)^(365.25/(A329-$A$11+1))-1)</f>
        <v>1.36681985099012</v>
      </c>
    </row>
    <row r="330" customFormat="false" ht="13.5" hidden="false" customHeight="true" outlineLevel="0" collapsed="false">
      <c r="A330" s="24" t="s">
        <v>340</v>
      </c>
      <c r="B330" s="25" t="n">
        <v>112728.99</v>
      </c>
      <c r="C330" s="25" t="n">
        <v>16322.64</v>
      </c>
      <c r="D330" s="25" t="n">
        <v>134151</v>
      </c>
      <c r="E330" s="25" t="n">
        <v>10112.94</v>
      </c>
      <c r="F330" s="25" t="n">
        <f aca="false">SUM(B330:E330)</f>
        <v>273315.57</v>
      </c>
      <c r="G330" s="26" t="n">
        <v>0</v>
      </c>
      <c r="H330" s="26" t="n">
        <v>0</v>
      </c>
      <c r="I330" s="26" t="n">
        <v>0</v>
      </c>
      <c r="J330" s="26" t="n">
        <v>0</v>
      </c>
      <c r="K330" s="27" t="n">
        <f aca="false">SUM(G330:J330)</f>
        <v>0</v>
      </c>
      <c r="L330" s="28" t="n">
        <f aca="false">IF(F329&lt;&gt;"",(F330-(F329+K330))/(F329+K330)*100,0)</f>
        <v>0</v>
      </c>
      <c r="M330" s="5" t="n">
        <f aca="false">1+L330/100</f>
        <v>1</v>
      </c>
      <c r="N330" s="29" t="n">
        <f aca="false">ROUNDUP((PRODUCT($M$11:M330)-1),4)</f>
        <v>1.1222</v>
      </c>
      <c r="O330" s="30" t="n">
        <f aca="false">((1+(ROUNDUP(N330*100,2))/100)^(365.25/(A330-$A$11+1))-1)</f>
        <v>1.36045614937817</v>
      </c>
    </row>
    <row r="331" customFormat="false" ht="13.5" hidden="false" customHeight="true" outlineLevel="0" collapsed="false">
      <c r="A331" s="24" t="s">
        <v>341</v>
      </c>
      <c r="B331" s="25" t="n">
        <v>114672.21</v>
      </c>
      <c r="C331" s="25" t="n">
        <v>16816.68</v>
      </c>
      <c r="D331" s="25" t="n">
        <v>137038.61</v>
      </c>
      <c r="E331" s="25" t="n">
        <v>10419.03</v>
      </c>
      <c r="F331" s="25" t="n">
        <f aca="false">SUM(B331:E331)</f>
        <v>278946.53</v>
      </c>
      <c r="G331" s="26" t="n">
        <v>0</v>
      </c>
      <c r="H331" s="26" t="n">
        <v>0</v>
      </c>
      <c r="I331" s="26" t="n">
        <v>0</v>
      </c>
      <c r="J331" s="26" t="n">
        <v>0</v>
      </c>
      <c r="K331" s="27" t="n">
        <f aca="false">SUM(G331:J331)</f>
        <v>0</v>
      </c>
      <c r="L331" s="28" t="n">
        <f aca="false">IF(F330&lt;&gt;"",(F331-(F330+K331))/(F330+K331)*100,0)</f>
        <v>2.06024120762676</v>
      </c>
      <c r="M331" s="5" t="n">
        <f aca="false">1+L331/100</f>
        <v>1.02060241207627</v>
      </c>
      <c r="N331" s="29" t="n">
        <f aca="false">ROUNDUP((PRODUCT($M$11:M331)-1),4)</f>
        <v>1.1659</v>
      </c>
      <c r="O331" s="30" t="n">
        <f aca="false">((1+(ROUNDUP(N331*100,2))/100)^(365.25/(A331-$A$11+1))-1)</f>
        <v>1.40938560753485</v>
      </c>
    </row>
    <row r="332" customFormat="false" ht="13.5" hidden="false" customHeight="true" outlineLevel="0" collapsed="false">
      <c r="A332" s="24" t="s">
        <v>342</v>
      </c>
      <c r="B332" s="25" t="n">
        <v>116240.92</v>
      </c>
      <c r="C332" s="25" t="n">
        <v>16933.01</v>
      </c>
      <c r="D332" s="25" t="n">
        <v>138913.3</v>
      </c>
      <c r="E332" s="25" t="n">
        <v>10514.36</v>
      </c>
      <c r="F332" s="25" t="n">
        <f aca="false">SUM(B332:E332)</f>
        <v>282601.59</v>
      </c>
      <c r="G332" s="26" t="n">
        <v>0</v>
      </c>
      <c r="H332" s="26" t="n">
        <v>0</v>
      </c>
      <c r="I332" s="26" t="n">
        <v>0</v>
      </c>
      <c r="J332" s="26" t="n">
        <v>0</v>
      </c>
      <c r="K332" s="27" t="n">
        <f aca="false">SUM(G332:J332)</f>
        <v>0</v>
      </c>
      <c r="L332" s="28" t="n">
        <f aca="false">IF(F331&lt;&gt;"",(F332-(F331+K332))/(F331+K332)*100,0)</f>
        <v>1.31030846664413</v>
      </c>
      <c r="M332" s="5" t="n">
        <f aca="false">1+L332/100</f>
        <v>1.01310308466644</v>
      </c>
      <c r="N332" s="29" t="n">
        <f aca="false">ROUNDUP((PRODUCT($M$11:M332)-1),4)</f>
        <v>1.1943</v>
      </c>
      <c r="O332" s="30" t="n">
        <f aca="false">((1+(ROUNDUP(N332*100,2))/100)^(365.25/(A332-$A$11+1))-1)</f>
        <v>1.43858433654894</v>
      </c>
    </row>
    <row r="333" customFormat="false" ht="13.5" hidden="false" customHeight="true" outlineLevel="0" collapsed="false">
      <c r="A333" s="24" t="s">
        <v>343</v>
      </c>
      <c r="B333" s="25" t="n">
        <v>116687.54</v>
      </c>
      <c r="C333" s="25" t="n">
        <v>16453.8</v>
      </c>
      <c r="D333" s="25" t="n">
        <v>139447.03</v>
      </c>
      <c r="E333" s="25" t="n">
        <v>10216.8</v>
      </c>
      <c r="F333" s="25" t="n">
        <f aca="false">SUM(B333:E333)</f>
        <v>282805.17</v>
      </c>
      <c r="G333" s="26" t="n">
        <v>0</v>
      </c>
      <c r="H333" s="26" t="n">
        <v>0</v>
      </c>
      <c r="I333" s="26" t="n">
        <v>0</v>
      </c>
      <c r="J333" s="26" t="n">
        <v>0</v>
      </c>
      <c r="K333" s="27" t="n">
        <f aca="false">SUM(G333:J333)</f>
        <v>0</v>
      </c>
      <c r="L333" s="28" t="n">
        <f aca="false">IF(F332&lt;&gt;"",(F333-(F332+K333))/(F332+K333)*100,0)</f>
        <v>0.0720378112522355</v>
      </c>
      <c r="M333" s="5" t="n">
        <f aca="false">1+L333/100</f>
        <v>1.00072037811252</v>
      </c>
      <c r="N333" s="29" t="n">
        <f aca="false">ROUNDUP((PRODUCT($M$11:M333)-1),4)</f>
        <v>1.1958</v>
      </c>
      <c r="O333" s="30" t="n">
        <f aca="false">((1+(ROUNDUP(N333*100,2))/100)^(365.25/(A333-$A$11+1))-1)</f>
        <v>1.43374352210058</v>
      </c>
    </row>
    <row r="334" customFormat="false" ht="13.5" hidden="false" customHeight="true" outlineLevel="0" collapsed="false">
      <c r="A334" s="24" t="s">
        <v>344</v>
      </c>
      <c r="B334" s="25" t="n">
        <v>115770.35</v>
      </c>
      <c r="C334" s="25" t="n">
        <v>16462.11</v>
      </c>
      <c r="D334" s="25" t="n">
        <v>138350.95</v>
      </c>
      <c r="E334" s="25" t="n">
        <v>10221.96</v>
      </c>
      <c r="F334" s="25" t="n">
        <f aca="false">SUM(B334:E334)</f>
        <v>280805.37</v>
      </c>
      <c r="G334" s="26" t="n">
        <v>0</v>
      </c>
      <c r="H334" s="26" t="n">
        <v>0</v>
      </c>
      <c r="I334" s="26" t="n">
        <v>0</v>
      </c>
      <c r="J334" s="26" t="n">
        <v>0</v>
      </c>
      <c r="K334" s="27" t="n">
        <f aca="false">SUM(G334:J334)</f>
        <v>0</v>
      </c>
      <c r="L334" s="28" t="n">
        <f aca="false">IF(F333&lt;&gt;"",(F334-(F333+K334))/(F333+K334)*100,0)</f>
        <v>-0.707129929767546</v>
      </c>
      <c r="M334" s="5" t="n">
        <f aca="false">1+L334/100</f>
        <v>0.992928700702324</v>
      </c>
      <c r="N334" s="29" t="n">
        <f aca="false">ROUNDUP((PRODUCT($M$11:M334)-1),4)</f>
        <v>1.1803</v>
      </c>
      <c r="O334" s="30" t="n">
        <f aca="false">((1+(ROUNDUP(N334*100,2))/100)^(365.25/(A334-$A$11+1))-1)</f>
        <v>1.40776661860179</v>
      </c>
    </row>
    <row r="335" customFormat="false" ht="13.5" hidden="false" customHeight="true" outlineLevel="0" collapsed="false">
      <c r="A335" s="24" t="s">
        <v>345</v>
      </c>
      <c r="B335" s="25" t="n">
        <v>117035.93</v>
      </c>
      <c r="C335" s="25" t="n">
        <v>16412.25</v>
      </c>
      <c r="D335" s="25" t="n">
        <v>139863.37</v>
      </c>
      <c r="E335" s="25" t="n">
        <v>10191</v>
      </c>
      <c r="F335" s="25" t="n">
        <f aca="false">SUM(B335:E335)</f>
        <v>283502.55</v>
      </c>
      <c r="G335" s="26" t="n">
        <v>0</v>
      </c>
      <c r="H335" s="26" t="n">
        <v>0</v>
      </c>
      <c r="I335" s="26" t="n">
        <v>0</v>
      </c>
      <c r="J335" s="26" t="n">
        <v>0</v>
      </c>
      <c r="K335" s="27" t="n">
        <f aca="false">SUM(G335:J335)</f>
        <v>0</v>
      </c>
      <c r="L335" s="28" t="n">
        <f aca="false">IF(F334&lt;&gt;"",(F335-(F334+K335))/(F334+K335)*100,0)</f>
        <v>0.960515819195335</v>
      </c>
      <c r="M335" s="5" t="n">
        <f aca="false">1+L335/100</f>
        <v>1.00960515819195</v>
      </c>
      <c r="N335" s="29" t="n">
        <f aca="false">ROUNDUP((PRODUCT($M$11:M335)-1),4)</f>
        <v>1.2013</v>
      </c>
      <c r="O335" s="30" t="n">
        <f aca="false">((1+(ROUNDUP(N335*100,2))/100)^(365.25/(A335-$A$11+1))-1)</f>
        <v>1.42727363528387</v>
      </c>
    </row>
    <row r="336" customFormat="false" ht="13.5" hidden="false" customHeight="true" outlineLevel="0" collapsed="false">
      <c r="A336" s="24" t="s">
        <v>346</v>
      </c>
      <c r="B336" s="25" t="n">
        <v>118122.95</v>
      </c>
      <c r="C336" s="25" t="n">
        <v>16412.25</v>
      </c>
      <c r="D336" s="25" t="n">
        <v>142037.41</v>
      </c>
      <c r="E336" s="25" t="n">
        <v>10191</v>
      </c>
      <c r="F336" s="25" t="n">
        <f aca="false">SUM(B336:E336)</f>
        <v>286763.61</v>
      </c>
      <c r="G336" s="26" t="n">
        <v>0</v>
      </c>
      <c r="H336" s="26" t="n">
        <v>0</v>
      </c>
      <c r="I336" s="26" t="n">
        <v>0</v>
      </c>
      <c r="J336" s="26" t="n">
        <v>0</v>
      </c>
      <c r="K336" s="27" t="n">
        <f aca="false">SUM(G336:J336)</f>
        <v>0</v>
      </c>
      <c r="L336" s="28" t="n">
        <f aca="false">IF(F335&lt;&gt;"",(F336-(F335+K336))/(F335+K336)*100,0)</f>
        <v>1.15027536789352</v>
      </c>
      <c r="M336" s="5" t="n">
        <f aca="false">1+L336/100</f>
        <v>1.01150275367894</v>
      </c>
      <c r="N336" s="29" t="n">
        <f aca="false">ROUNDUP((PRODUCT($M$11:M336)-1),4)</f>
        <v>1.2266</v>
      </c>
      <c r="O336" s="30" t="n">
        <f aca="false">((1+(ROUNDUP(N336*100,2))/100)^(365.25/(A336-$A$11+1))-1)</f>
        <v>1.45187259582193</v>
      </c>
    </row>
    <row r="337" customFormat="false" ht="13.5" hidden="false" customHeight="true" outlineLevel="0" collapsed="false">
      <c r="A337" s="24" t="s">
        <v>347</v>
      </c>
      <c r="B337" s="25" t="n">
        <v>118122.95</v>
      </c>
      <c r="C337" s="25" t="n">
        <v>16649.25</v>
      </c>
      <c r="D337" s="25" t="n">
        <v>142037.41</v>
      </c>
      <c r="E337" s="25" t="n">
        <v>10428</v>
      </c>
      <c r="F337" s="25" t="n">
        <f aca="false">SUM(B337:E337)</f>
        <v>287237.61</v>
      </c>
      <c r="G337" s="26" t="n">
        <v>0</v>
      </c>
      <c r="H337" s="26" t="n">
        <v>0</v>
      </c>
      <c r="I337" s="26" t="n">
        <v>0</v>
      </c>
      <c r="J337" s="26" t="n">
        <v>0</v>
      </c>
      <c r="K337" s="27" t="n">
        <f aca="false">SUM(G337:J337)</f>
        <v>0</v>
      </c>
      <c r="L337" s="28" t="n">
        <f aca="false">IF(F336&lt;&gt;"",(F337-(F336+K337))/(F336+K337)*100,0)</f>
        <v>0.165292939365633</v>
      </c>
      <c r="M337" s="5" t="n">
        <f aca="false">1+L337/100</f>
        <v>1.00165292939366</v>
      </c>
      <c r="N337" s="29" t="n">
        <f aca="false">ROUNDUP((PRODUCT($M$11:M337)-1),4)</f>
        <v>1.2303</v>
      </c>
      <c r="O337" s="30" t="n">
        <f aca="false">((1+(ROUNDUP(N337*100,2))/100)^(365.25/(A337-$A$11+1))-1)</f>
        <v>1.4496960430116</v>
      </c>
    </row>
    <row r="338" customFormat="false" ht="13.5" hidden="false" customHeight="true" outlineLevel="0" collapsed="false">
      <c r="A338" s="24" t="s">
        <v>348</v>
      </c>
      <c r="B338" s="25" t="n">
        <v>121538.06</v>
      </c>
      <c r="C338" s="25" t="n">
        <v>16421.64</v>
      </c>
      <c r="D338" s="25" t="n">
        <v>146143.93</v>
      </c>
      <c r="E338" s="25" t="n">
        <v>10285.44</v>
      </c>
      <c r="F338" s="25" t="n">
        <f aca="false">SUM(B338:E338)</f>
        <v>294389.07</v>
      </c>
      <c r="G338" s="26" t="n">
        <v>0</v>
      </c>
      <c r="H338" s="26" t="n">
        <v>0</v>
      </c>
      <c r="I338" s="26" t="n">
        <v>0</v>
      </c>
      <c r="J338" s="26" t="n">
        <v>0</v>
      </c>
      <c r="K338" s="27" t="n">
        <f aca="false">SUM(G338:J338)</f>
        <v>0</v>
      </c>
      <c r="L338" s="28" t="n">
        <f aca="false">IF(F337&lt;&gt;"",(F338-(F337+K338))/(F337+K338)*100,0)</f>
        <v>2.48973663302658</v>
      </c>
      <c r="M338" s="5" t="n">
        <f aca="false">1+L338/100</f>
        <v>1.02489736633027</v>
      </c>
      <c r="N338" s="29" t="n">
        <f aca="false">ROUNDUP((PRODUCT($M$11:M338)-1),4)</f>
        <v>1.2858</v>
      </c>
      <c r="O338" s="30" t="n">
        <f aca="false">((1+(ROUNDUP(N338*100,2))/100)^(365.25/(A338-$A$11+1))-1)</f>
        <v>1.51080594988755</v>
      </c>
    </row>
    <row r="339" customFormat="false" ht="13.5" hidden="false" customHeight="true" outlineLevel="0" collapsed="false">
      <c r="A339" s="24" t="s">
        <v>349</v>
      </c>
      <c r="B339" s="25" t="n">
        <v>122316.06</v>
      </c>
      <c r="C339" s="25" t="n">
        <v>16668.92</v>
      </c>
      <c r="D339" s="25" t="n">
        <v>147079.43</v>
      </c>
      <c r="E339" s="25" t="n">
        <v>10440.32</v>
      </c>
      <c r="F339" s="25" t="n">
        <f aca="false">SUM(B339:E339)</f>
        <v>296504.73</v>
      </c>
      <c r="G339" s="26" t="n">
        <v>0</v>
      </c>
      <c r="H339" s="26" t="n">
        <v>0</v>
      </c>
      <c r="I339" s="26" t="n">
        <v>0</v>
      </c>
      <c r="J339" s="26" t="n">
        <v>0</v>
      </c>
      <c r="K339" s="27" t="n">
        <f aca="false">SUM(G339:J339)</f>
        <v>0</v>
      </c>
      <c r="L339" s="28" t="n">
        <f aca="false">IF(F338&lt;&gt;"",(F339-(F338+K339))/(F338+K339)*100,0)</f>
        <v>0.718661192142757</v>
      </c>
      <c r="M339" s="5" t="n">
        <f aca="false">1+L339/100</f>
        <v>1.00718661192143</v>
      </c>
      <c r="N339" s="29" t="n">
        <f aca="false">ROUNDUP((PRODUCT($M$11:M339)-1),4)</f>
        <v>1.3022</v>
      </c>
      <c r="O339" s="30" t="n">
        <f aca="false">((1+(ROUNDUP(N339*100,2))/100)^(365.25/(A339-$A$11+1))-1)</f>
        <v>1.52374126823723</v>
      </c>
    </row>
    <row r="340" customFormat="false" ht="13.5" hidden="false" customHeight="true" outlineLevel="0" collapsed="false">
      <c r="A340" s="24" t="s">
        <v>350</v>
      </c>
      <c r="B340" s="25" t="n">
        <v>119585.77</v>
      </c>
      <c r="C340" s="25" t="n">
        <v>17008.93</v>
      </c>
      <c r="D340" s="25" t="n">
        <v>143796.38</v>
      </c>
      <c r="E340" s="25" t="n">
        <v>10653.28</v>
      </c>
      <c r="F340" s="25" t="n">
        <f aca="false">SUM(B340:E340)</f>
        <v>291044.36</v>
      </c>
      <c r="G340" s="26" t="n">
        <v>0</v>
      </c>
      <c r="H340" s="26" t="n">
        <v>0</v>
      </c>
      <c r="I340" s="26" t="n">
        <v>0</v>
      </c>
      <c r="J340" s="26" t="n">
        <v>0</v>
      </c>
      <c r="K340" s="27" t="n">
        <f aca="false">SUM(G340:J340)</f>
        <v>0</v>
      </c>
      <c r="L340" s="28" t="n">
        <f aca="false">IF(F339&lt;&gt;"",(F340-(F339+K340))/(F339+K340)*100,0)</f>
        <v>-1.84157939065593</v>
      </c>
      <c r="M340" s="5" t="n">
        <f aca="false">1+L340/100</f>
        <v>0.981584206093441</v>
      </c>
      <c r="N340" s="29" t="n">
        <f aca="false">ROUNDUP((PRODUCT($M$11:M340)-1),4)</f>
        <v>1.2598</v>
      </c>
      <c r="O340" s="30" t="n">
        <f aca="false">((1+(ROUNDUP(N340*100,2))/100)^(365.25/(A340-$A$11+1))-1)</f>
        <v>1.46542115612338</v>
      </c>
    </row>
    <row r="341" customFormat="false" ht="13.5" hidden="false" customHeight="true" outlineLevel="0" collapsed="false">
      <c r="A341" s="24" t="s">
        <v>351</v>
      </c>
      <c r="B341" s="25" t="n">
        <v>118925.23</v>
      </c>
      <c r="C341" s="25" t="n">
        <v>17034.22</v>
      </c>
      <c r="D341" s="25" t="n">
        <v>143002.12</v>
      </c>
      <c r="E341" s="25" t="n">
        <v>10669.12</v>
      </c>
      <c r="F341" s="25" t="n">
        <f aca="false">SUM(B341:E341)</f>
        <v>289630.69</v>
      </c>
      <c r="G341" s="26" t="n">
        <v>0</v>
      </c>
      <c r="H341" s="26" t="n">
        <v>0</v>
      </c>
      <c r="I341" s="26" t="n">
        <v>0</v>
      </c>
      <c r="J341" s="26" t="n">
        <v>0</v>
      </c>
      <c r="K341" s="27" t="n">
        <f aca="false">SUM(G341:J341)</f>
        <v>0</v>
      </c>
      <c r="L341" s="28" t="n">
        <f aca="false">IF(F340&lt;&gt;"",(F341-(F340+K341))/(F340+K341)*100,0)</f>
        <v>-0.485723207280149</v>
      </c>
      <c r="M341" s="5" t="n">
        <f aca="false">1+L341/100</f>
        <v>0.995142767927198</v>
      </c>
      <c r="N341" s="29" t="n">
        <f aca="false">ROUNDUP((PRODUCT($M$11:M341)-1),4)</f>
        <v>1.2488</v>
      </c>
      <c r="O341" s="30" t="n">
        <f aca="false">((1+(ROUNDUP(N341*100,2))/100)^(365.25/(A341-$A$11+1))-1)</f>
        <v>1.44550584835576</v>
      </c>
    </row>
    <row r="342" customFormat="false" ht="13.5" hidden="false" customHeight="true" outlineLevel="0" collapsed="false">
      <c r="A342" s="24" t="s">
        <v>352</v>
      </c>
      <c r="B342" s="25" t="n">
        <v>123087.36</v>
      </c>
      <c r="C342" s="25" t="n">
        <v>16829.09</v>
      </c>
      <c r="D342" s="25" t="n">
        <v>148006.89</v>
      </c>
      <c r="E342" s="25" t="n">
        <v>10540.64</v>
      </c>
      <c r="F342" s="25" t="n">
        <f aca="false">SUM(B342:E342)</f>
        <v>298463.98</v>
      </c>
      <c r="G342" s="26" t="n">
        <v>0</v>
      </c>
      <c r="H342" s="26" t="n">
        <v>0</v>
      </c>
      <c r="I342" s="26" t="n">
        <v>0</v>
      </c>
      <c r="J342" s="26" t="n">
        <v>0</v>
      </c>
      <c r="K342" s="27" t="n">
        <f aca="false">SUM(G342:J342)</f>
        <v>0</v>
      </c>
      <c r="L342" s="28" t="n">
        <f aca="false">IF(F341&lt;&gt;"",(F342-(F341+K342))/(F341+K342)*100,0)</f>
        <v>3.04984599525694</v>
      </c>
      <c r="M342" s="5" t="n">
        <f aca="false">1+L342/100</f>
        <v>1.03049845995257</v>
      </c>
      <c r="N342" s="29" t="n">
        <f aca="false">ROUNDUP((PRODUCT($M$11:M342)-1),4)</f>
        <v>1.3174</v>
      </c>
      <c r="O342" s="30" t="n">
        <f aca="false">((1+(ROUNDUP(N342*100,2))/100)^(365.25/(A342-$A$11+1))-1)</f>
        <v>1.52090263911039</v>
      </c>
    </row>
    <row r="343" customFormat="false" ht="13.5" hidden="false" customHeight="true" outlineLevel="0" collapsed="false">
      <c r="A343" s="24" t="s">
        <v>353</v>
      </c>
      <c r="B343" s="25" t="n">
        <v>123087.36</v>
      </c>
      <c r="C343" s="25" t="n">
        <v>16829.09</v>
      </c>
      <c r="D343" s="25" t="n">
        <v>148006.89</v>
      </c>
      <c r="E343" s="25" t="n">
        <v>10540.64</v>
      </c>
      <c r="F343" s="25" t="n">
        <f aca="false">SUM(B343:E343)</f>
        <v>298463.98</v>
      </c>
      <c r="G343" s="26" t="n">
        <v>0</v>
      </c>
      <c r="H343" s="26" t="n">
        <v>0</v>
      </c>
      <c r="I343" s="26" t="n">
        <v>0</v>
      </c>
      <c r="J343" s="26" t="n">
        <v>0</v>
      </c>
      <c r="K343" s="27" t="n">
        <f aca="false">SUM(G343:J343)</f>
        <v>0</v>
      </c>
      <c r="L343" s="28" t="n">
        <f aca="false">IF(F342&lt;&gt;"",(F343-(F342+K343))/(F342+K343)*100,0)</f>
        <v>0</v>
      </c>
      <c r="M343" s="5" t="n">
        <f aca="false">1+L343/100</f>
        <v>1</v>
      </c>
      <c r="N343" s="29" t="n">
        <f aca="false">ROUNDUP((PRODUCT($M$11:M343)-1),4)</f>
        <v>1.3174</v>
      </c>
      <c r="O343" s="30" t="n">
        <f aca="false">((1+(ROUNDUP(N343*100,2))/100)^(365.25/(A343-$A$11+1))-1)</f>
        <v>1.51391273965288</v>
      </c>
    </row>
    <row r="344" customFormat="false" ht="13.5" hidden="false" customHeight="true" outlineLevel="0" collapsed="false">
      <c r="A344" s="24" t="s">
        <v>354</v>
      </c>
      <c r="B344" s="25" t="n">
        <v>123087.36</v>
      </c>
      <c r="C344" s="25" t="n">
        <v>16829.09</v>
      </c>
      <c r="D344" s="25" t="n">
        <v>148006.89</v>
      </c>
      <c r="E344" s="25" t="n">
        <v>10540.64</v>
      </c>
      <c r="F344" s="25" t="n">
        <f aca="false">SUM(B344:E344)</f>
        <v>298463.98</v>
      </c>
      <c r="G344" s="26" t="n">
        <v>0</v>
      </c>
      <c r="H344" s="26" t="n">
        <v>0</v>
      </c>
      <c r="I344" s="26" t="n">
        <v>0</v>
      </c>
      <c r="J344" s="26" t="n">
        <v>0</v>
      </c>
      <c r="K344" s="27" t="n">
        <f aca="false">SUM(G344:J344)</f>
        <v>0</v>
      </c>
      <c r="L344" s="28" t="n">
        <f aca="false">IF(F343&lt;&gt;"",(F344-(F343+K344))/(F343+K344)*100,0)</f>
        <v>0</v>
      </c>
      <c r="M344" s="5" t="n">
        <f aca="false">1+L344/100</f>
        <v>1</v>
      </c>
      <c r="N344" s="29" t="n">
        <f aca="false">ROUNDUP((PRODUCT($M$11:M344)-1),4)</f>
        <v>1.3174</v>
      </c>
      <c r="O344" s="30" t="n">
        <f aca="false">((1+(ROUNDUP(N344*100,2))/100)^(365.25/(A344-$A$11+1))-1)</f>
        <v>1.50698390367848</v>
      </c>
    </row>
    <row r="345" customFormat="false" ht="13.5" hidden="false" customHeight="true" outlineLevel="0" collapsed="false">
      <c r="A345" s="24" t="s">
        <v>355</v>
      </c>
      <c r="B345" s="25" t="n">
        <v>124414.16</v>
      </c>
      <c r="C345" s="25" t="n">
        <v>16933.06</v>
      </c>
      <c r="D345" s="25" t="n">
        <v>149602.3</v>
      </c>
      <c r="E345" s="25" t="n">
        <v>10605.76</v>
      </c>
      <c r="F345" s="25" t="n">
        <f aca="false">SUM(B345:E345)</f>
        <v>301555.28</v>
      </c>
      <c r="G345" s="26" t="n">
        <v>0</v>
      </c>
      <c r="H345" s="26" t="n">
        <v>0</v>
      </c>
      <c r="I345" s="26" t="n">
        <v>0</v>
      </c>
      <c r="J345" s="26" t="n">
        <v>0</v>
      </c>
      <c r="K345" s="27" t="n">
        <f aca="false">SUM(G345:J345)</f>
        <v>0</v>
      </c>
      <c r="L345" s="28" t="n">
        <f aca="false">IF(F344&lt;&gt;"",(F345-(F344+K345))/(F344+K345)*100,0)</f>
        <v>1.03573637261017</v>
      </c>
      <c r="M345" s="5" t="n">
        <f aca="false">1+L345/100</f>
        <v>1.0103573637261</v>
      </c>
      <c r="N345" s="29" t="n">
        <f aca="false">ROUNDUP((PRODUCT($M$11:M345)-1),4)</f>
        <v>1.3414</v>
      </c>
      <c r="O345" s="30" t="n">
        <f aca="false">((1+(ROUNDUP(N345*100,2))/100)^(365.25/(A345-$A$11+1))-1)</f>
        <v>1.52835883313055</v>
      </c>
    </row>
    <row r="346" customFormat="false" ht="13.5" hidden="false" customHeight="true" outlineLevel="0" collapsed="false">
      <c r="A346" s="24" t="s">
        <v>356</v>
      </c>
      <c r="B346" s="25" t="n">
        <v>123569.21</v>
      </c>
      <c r="C346" s="25" t="n">
        <v>17146.62</v>
      </c>
      <c r="D346" s="25" t="n">
        <v>148586.29</v>
      </c>
      <c r="E346" s="25" t="n">
        <v>10739.52</v>
      </c>
      <c r="F346" s="25" t="n">
        <f aca="false">SUM(B346:E346)</f>
        <v>300041.64</v>
      </c>
      <c r="G346" s="26" t="n">
        <v>0</v>
      </c>
      <c r="H346" s="26" t="n">
        <v>0</v>
      </c>
      <c r="I346" s="26" t="n">
        <v>0</v>
      </c>
      <c r="J346" s="26" t="n">
        <v>0</v>
      </c>
      <c r="K346" s="27" t="n">
        <f aca="false">SUM(G346:J346)</f>
        <v>0</v>
      </c>
      <c r="L346" s="28" t="n">
        <f aca="false">IF(F345&lt;&gt;"",(F346-(F345+K346))/(F345+K346)*100,0)</f>
        <v>-0.50194445277163</v>
      </c>
      <c r="M346" s="5" t="n">
        <f aca="false">1+L346/100</f>
        <v>0.994980555472284</v>
      </c>
      <c r="N346" s="29" t="n">
        <f aca="false">ROUNDUP((PRODUCT($M$11:M346)-1),4)</f>
        <v>1.3297</v>
      </c>
      <c r="O346" s="30" t="n">
        <f aca="false">((1+(ROUNDUP(N346*100,2))/100)^(365.25/(A346-$A$11+1))-1)</f>
        <v>1.50769536037504</v>
      </c>
    </row>
    <row r="347" customFormat="false" ht="13.5" hidden="false" customHeight="true" outlineLevel="0" collapsed="false">
      <c r="A347" s="24" t="s">
        <v>357</v>
      </c>
      <c r="B347" s="25" t="n">
        <v>123789.87</v>
      </c>
      <c r="C347" s="25" t="n">
        <v>17048.27</v>
      </c>
      <c r="D347" s="25" t="n">
        <v>143566.95</v>
      </c>
      <c r="E347" s="25" t="n">
        <v>10677.92</v>
      </c>
      <c r="F347" s="25" t="n">
        <f aca="false">SUM(B347:E347)</f>
        <v>295083.01</v>
      </c>
      <c r="G347" s="26" t="n">
        <v>4394.91</v>
      </c>
      <c r="H347" s="26" t="n">
        <v>0</v>
      </c>
      <c r="I347" s="26" t="n">
        <v>0</v>
      </c>
      <c r="J347" s="26" t="n">
        <v>0</v>
      </c>
      <c r="K347" s="27" t="n">
        <f aca="false">SUM(G347:J347)</f>
        <v>4394.91</v>
      </c>
      <c r="L347" s="28" t="n">
        <f aca="false">IF(F346&lt;&gt;"",(F347-(F346+K347))/(F346+K347)*100,0)</f>
        <v>-3.07241032655244</v>
      </c>
      <c r="M347" s="5" t="n">
        <f aca="false">1+L347/100</f>
        <v>0.969275896734476</v>
      </c>
      <c r="N347" s="29" t="n">
        <f aca="false">ROUNDUP((PRODUCT($M$11:M347)-1),4)</f>
        <v>1.2581</v>
      </c>
      <c r="O347" s="30" t="n">
        <f aca="false">((1+(ROUNDUP(N347*100,2))/100)^(365.25/(A347-$A$11+1))-1)</f>
        <v>1.41766829632343</v>
      </c>
    </row>
    <row r="348" customFormat="false" ht="13.5" hidden="false" customHeight="true" outlineLevel="0" collapsed="false">
      <c r="A348" s="24" t="s">
        <v>358</v>
      </c>
      <c r="B348" s="25" t="n">
        <v>123371.15</v>
      </c>
      <c r="C348" s="25" t="n">
        <v>17349.42</v>
      </c>
      <c r="D348" s="25" t="n">
        <v>143081.33</v>
      </c>
      <c r="E348" s="25" t="n">
        <v>10493.12</v>
      </c>
      <c r="F348" s="25" t="n">
        <f aca="false">SUM(B348:E348)</f>
        <v>294295.02</v>
      </c>
      <c r="G348" s="26" t="n">
        <v>0</v>
      </c>
      <c r="H348" s="26" t="n">
        <v>596.2</v>
      </c>
      <c r="I348" s="26" t="n">
        <v>0</v>
      </c>
      <c r="J348" s="26" t="n">
        <v>0</v>
      </c>
      <c r="K348" s="27" t="n">
        <f aca="false">SUM(G348:J348)</f>
        <v>596.2</v>
      </c>
      <c r="L348" s="28" t="n">
        <f aca="false">IF(F347&lt;&gt;"",(F348-(F347+K348))/(F347+K348)*100,0)</f>
        <v>-0.468139102509122</v>
      </c>
      <c r="M348" s="5" t="n">
        <f aca="false">1+L348/100</f>
        <v>0.995318608974909</v>
      </c>
      <c r="N348" s="29" t="n">
        <f aca="false">ROUNDUP((PRODUCT($M$11:M348)-1),4)</f>
        <v>1.2475</v>
      </c>
      <c r="O348" s="30" t="n">
        <f aca="false">((1+(ROUNDUP(N348*100,2))/100)^(365.25/(A348-$A$11+1))-1)</f>
        <v>1.3991322465022</v>
      </c>
    </row>
    <row r="349" customFormat="false" ht="13.5" hidden="false" customHeight="true" outlineLevel="0" collapsed="false">
      <c r="A349" s="24" t="s">
        <v>359</v>
      </c>
      <c r="B349" s="25" t="n">
        <v>121586.56</v>
      </c>
      <c r="C349" s="25" t="n">
        <v>18009.99</v>
      </c>
      <c r="D349" s="25" t="n">
        <v>141011.64</v>
      </c>
      <c r="E349" s="25" t="n">
        <v>10892.64</v>
      </c>
      <c r="F349" s="25" t="n">
        <f aca="false">SUM(B349:E349)</f>
        <v>291500.83</v>
      </c>
      <c r="G349" s="26" t="n">
        <v>0</v>
      </c>
      <c r="H349" s="26" t="n">
        <v>0</v>
      </c>
      <c r="I349" s="26" t="n">
        <v>0</v>
      </c>
      <c r="J349" s="26" t="n">
        <v>0</v>
      </c>
      <c r="K349" s="27" t="n">
        <f aca="false">SUM(G349:J349)</f>
        <v>0</v>
      </c>
      <c r="L349" s="28" t="n">
        <f aca="false">IF(F348&lt;&gt;"",(F349-(F348+K349))/(F348+K349)*100,0)</f>
        <v>-0.949452015871673</v>
      </c>
      <c r="M349" s="5" t="n">
        <f aca="false">1+L349/100</f>
        <v>0.990505479841283</v>
      </c>
      <c r="N349" s="29" t="n">
        <f aca="false">ROUNDUP((PRODUCT($M$11:M349)-1),4)</f>
        <v>1.2262</v>
      </c>
      <c r="O349" s="30" t="n">
        <f aca="false">((1+(ROUNDUP(N349*100,2))/100)^(365.25/(A349-$A$11+1))-1)</f>
        <v>1.3685215135237</v>
      </c>
    </row>
    <row r="350" customFormat="false" ht="13.5" hidden="false" customHeight="true" outlineLevel="0" collapsed="false">
      <c r="A350" s="24" t="s">
        <v>360</v>
      </c>
      <c r="B350" s="25" t="n">
        <v>121586.56</v>
      </c>
      <c r="C350" s="25" t="n">
        <v>18009.99</v>
      </c>
      <c r="D350" s="25" t="n">
        <v>141011.64</v>
      </c>
      <c r="E350" s="25" t="n">
        <v>10892.64</v>
      </c>
      <c r="F350" s="25" t="n">
        <f aca="false">SUM(B350:E350)</f>
        <v>291500.83</v>
      </c>
      <c r="G350" s="26" t="n">
        <v>0</v>
      </c>
      <c r="H350" s="26" t="n">
        <v>0</v>
      </c>
      <c r="I350" s="26" t="n">
        <v>0</v>
      </c>
      <c r="J350" s="26" t="n">
        <v>0</v>
      </c>
      <c r="K350" s="27" t="n">
        <f aca="false">SUM(G350:J350)</f>
        <v>0</v>
      </c>
      <c r="L350" s="28" t="n">
        <f aca="false">IF(F349&lt;&gt;"",(F350-(F349+K350))/(F349+K350)*100,0)</f>
        <v>0</v>
      </c>
      <c r="M350" s="5" t="n">
        <f aca="false">1+L350/100</f>
        <v>1</v>
      </c>
      <c r="N350" s="29" t="n">
        <f aca="false">ROUNDUP((PRODUCT($M$11:M350)-1),4)</f>
        <v>1.2262</v>
      </c>
      <c r="O350" s="30" t="n">
        <f aca="false">((1+(ROUNDUP(N350*100,2))/100)^(365.25/(A350-$A$11+1))-1)</f>
        <v>1.36252237270967</v>
      </c>
    </row>
    <row r="351" customFormat="false" ht="13.5" hidden="false" customHeight="true" outlineLevel="0" collapsed="false">
      <c r="A351" s="24" t="s">
        <v>361</v>
      </c>
      <c r="B351" s="25" t="n">
        <v>121586.56</v>
      </c>
      <c r="C351" s="25" t="n">
        <v>18009.99</v>
      </c>
      <c r="D351" s="25" t="n">
        <v>141011.64</v>
      </c>
      <c r="E351" s="25" t="n">
        <v>10892.64</v>
      </c>
      <c r="F351" s="25" t="n">
        <f aca="false">SUM(B351:E351)</f>
        <v>291500.83</v>
      </c>
      <c r="G351" s="26" t="n">
        <v>0</v>
      </c>
      <c r="H351" s="26" t="n">
        <v>0</v>
      </c>
      <c r="I351" s="26" t="n">
        <v>0</v>
      </c>
      <c r="J351" s="26" t="n">
        <v>0</v>
      </c>
      <c r="K351" s="27" t="n">
        <f aca="false">SUM(G351:J351)</f>
        <v>0</v>
      </c>
      <c r="L351" s="28" t="n">
        <f aca="false">IF(F350&lt;&gt;"",(F351-(F350+K351))/(F350+K351)*100,0)</f>
        <v>0</v>
      </c>
      <c r="M351" s="5" t="n">
        <f aca="false">1+L351/100</f>
        <v>1</v>
      </c>
      <c r="N351" s="29" t="n">
        <f aca="false">ROUNDUP((PRODUCT($M$11:M351)-1),4)</f>
        <v>1.2262</v>
      </c>
      <c r="O351" s="30" t="n">
        <f aca="false">((1+(ROUNDUP(N351*100,2))/100)^(365.25/(A351-$A$11+1))-1)</f>
        <v>1.35657347913045</v>
      </c>
    </row>
    <row r="352" customFormat="false" ht="13.5" hidden="false" customHeight="true" outlineLevel="0" collapsed="false">
      <c r="A352" s="24" t="s">
        <v>362</v>
      </c>
      <c r="B352" s="25" t="n">
        <v>122574.55</v>
      </c>
      <c r="C352" s="25" t="n">
        <v>18330.09</v>
      </c>
      <c r="D352" s="25" t="n">
        <v>140906.81</v>
      </c>
      <c r="E352" s="25" t="n">
        <v>11086.24</v>
      </c>
      <c r="F352" s="25" t="n">
        <f aca="false">SUM(B352:E352)</f>
        <v>292897.69</v>
      </c>
      <c r="G352" s="26" t="n">
        <v>0</v>
      </c>
      <c r="H352" s="26" t="n">
        <v>0</v>
      </c>
      <c r="I352" s="26" t="n">
        <v>0</v>
      </c>
      <c r="J352" s="26" t="n">
        <v>0</v>
      </c>
      <c r="K352" s="27" t="n">
        <f aca="false">SUM(G352:J352)</f>
        <v>0</v>
      </c>
      <c r="L352" s="28" t="n">
        <f aca="false">IF(F351&lt;&gt;"",(F352-(F351+K352))/(F351+K352)*100,0)</f>
        <v>0.479195891140339</v>
      </c>
      <c r="M352" s="5" t="n">
        <f aca="false">1+L352/100</f>
        <v>1.0047919589114</v>
      </c>
      <c r="N352" s="29" t="n">
        <f aca="false">ROUNDUP((PRODUCT($M$11:M352)-1),4)</f>
        <v>1.2369</v>
      </c>
      <c r="O352" s="30" t="n">
        <f aca="false">((1+(ROUNDUP(N352*100,2))/100)^(365.25/(A352-$A$11+1))-1)</f>
        <v>1.3627425479997</v>
      </c>
    </row>
    <row r="353" customFormat="false" ht="13.5" hidden="false" customHeight="true" outlineLevel="0" collapsed="false">
      <c r="A353" s="24" t="s">
        <v>363</v>
      </c>
      <c r="B353" s="25" t="n">
        <v>123141.91</v>
      </c>
      <c r="C353" s="25" t="n">
        <v>18520.72</v>
      </c>
      <c r="D353" s="25" t="n">
        <v>141559.03</v>
      </c>
      <c r="E353" s="25" t="n">
        <v>11012.32</v>
      </c>
      <c r="F353" s="25" t="n">
        <f aca="false">SUM(B353:E353)</f>
        <v>294233.98</v>
      </c>
      <c r="G353" s="26" t="n">
        <v>0</v>
      </c>
      <c r="H353" s="26" t="n">
        <v>0</v>
      </c>
      <c r="I353" s="26" t="n">
        <v>0</v>
      </c>
      <c r="J353" s="26" t="n">
        <v>0</v>
      </c>
      <c r="K353" s="27" t="n">
        <f aca="false">SUM(G353:J353)</f>
        <v>0</v>
      </c>
      <c r="L353" s="28" t="n">
        <f aca="false">IF(F352&lt;&gt;"",(F353-(F352+K353))/(F352+K353)*100,0)</f>
        <v>0.456230979493208</v>
      </c>
      <c r="M353" s="5" t="n">
        <f aca="false">1+L353/100</f>
        <v>1.00456230979493</v>
      </c>
      <c r="N353" s="29" t="n">
        <f aca="false">ROUNDUP((PRODUCT($M$11:M353)-1),4)</f>
        <v>1.2471</v>
      </c>
      <c r="O353" s="30" t="n">
        <f aca="false">((1+(ROUNDUP(N353*100,2))/100)^(365.25/(A353-$A$11+1))-1)</f>
        <v>1.36827278600352</v>
      </c>
    </row>
    <row r="354" customFormat="false" ht="13.5" hidden="false" customHeight="true" outlineLevel="0" collapsed="false">
      <c r="A354" s="24" t="s">
        <v>364</v>
      </c>
      <c r="B354" s="25" t="n">
        <v>120880.01</v>
      </c>
      <c r="C354" s="25" t="n">
        <v>18659.84</v>
      </c>
      <c r="D354" s="25" t="n">
        <v>138958.84</v>
      </c>
      <c r="E354" s="25" t="n">
        <v>11095.04</v>
      </c>
      <c r="F354" s="25" t="n">
        <f aca="false">SUM(B354:E354)</f>
        <v>289593.73</v>
      </c>
      <c r="G354" s="26" t="n">
        <v>0</v>
      </c>
      <c r="H354" s="26" t="n">
        <v>0</v>
      </c>
      <c r="I354" s="26" t="n">
        <v>0</v>
      </c>
      <c r="J354" s="26" t="n">
        <v>0</v>
      </c>
      <c r="K354" s="27" t="n">
        <f aca="false">SUM(G354:J354)</f>
        <v>0</v>
      </c>
      <c r="L354" s="28" t="n">
        <f aca="false">IF(F353&lt;&gt;"",(F354-(F353+K354))/(F353+K354)*100,0)</f>
        <v>-1.57706122182081</v>
      </c>
      <c r="M354" s="5" t="n">
        <f aca="false">1+L354/100</f>
        <v>0.984229387781792</v>
      </c>
      <c r="N354" s="29" t="n">
        <f aca="false">ROUNDUP((PRODUCT($M$11:M354)-1),4)</f>
        <v>1.2116</v>
      </c>
      <c r="O354" s="30" t="n">
        <f aca="false">((1+(ROUNDUP(N354*100,2))/100)^(365.25/(A354-$A$11+1))-1)</f>
        <v>1.32273802161019</v>
      </c>
    </row>
    <row r="355" customFormat="false" ht="13.5" hidden="false" customHeight="true" outlineLevel="0" collapsed="false">
      <c r="A355" s="24" t="s">
        <v>365</v>
      </c>
      <c r="B355" s="25" t="n">
        <v>124912.35</v>
      </c>
      <c r="C355" s="25" t="n">
        <v>18961.76</v>
      </c>
      <c r="D355" s="25" t="n">
        <v>143594.26</v>
      </c>
      <c r="E355" s="25" t="n">
        <v>11274.56</v>
      </c>
      <c r="F355" s="25" t="n">
        <f aca="false">SUM(B355:E355)</f>
        <v>298742.93</v>
      </c>
      <c r="G355" s="26" t="n">
        <v>0</v>
      </c>
      <c r="H355" s="26" t="n">
        <v>0</v>
      </c>
      <c r="I355" s="26" t="n">
        <v>0</v>
      </c>
      <c r="J355" s="26" t="n">
        <v>0</v>
      </c>
      <c r="K355" s="27" t="n">
        <f aca="false">SUM(G355:J355)</f>
        <v>0</v>
      </c>
      <c r="L355" s="28" t="n">
        <f aca="false">IF(F354&lt;&gt;"",(F355-(F354+K355))/(F354+K355)*100,0)</f>
        <v>3.15932254472499</v>
      </c>
      <c r="M355" s="5" t="n">
        <f aca="false">1+L355/100</f>
        <v>1.03159322544725</v>
      </c>
      <c r="N355" s="29" t="n">
        <f aca="false">ROUNDUP((PRODUCT($M$11:M355)-1),4)</f>
        <v>1.2815</v>
      </c>
      <c r="O355" s="30" t="n">
        <f aca="false">((1+(ROUNDUP(N355*100,2))/100)^(365.25/(A355-$A$11+1))-1)</f>
        <v>1.39467432254291</v>
      </c>
    </row>
    <row r="356" customFormat="false" ht="13.5" hidden="false" customHeight="true" outlineLevel="0" collapsed="false">
      <c r="A356" s="24" t="s">
        <v>366</v>
      </c>
      <c r="B356" s="25" t="n">
        <v>125344.74</v>
      </c>
      <c r="C356" s="25" t="n">
        <v>19701.76</v>
      </c>
      <c r="D356" s="25" t="n">
        <v>144091.31</v>
      </c>
      <c r="E356" s="25" t="n">
        <v>11714.56</v>
      </c>
      <c r="F356" s="25" t="n">
        <f aca="false">SUM(B356:E356)</f>
        <v>300852.37</v>
      </c>
      <c r="G356" s="26" t="n">
        <v>0</v>
      </c>
      <c r="H356" s="26" t="n">
        <v>0</v>
      </c>
      <c r="I356" s="26" t="n">
        <v>0</v>
      </c>
      <c r="J356" s="26" t="n">
        <v>0</v>
      </c>
      <c r="K356" s="27" t="n">
        <f aca="false">SUM(G356:J356)</f>
        <v>0</v>
      </c>
      <c r="L356" s="28" t="n">
        <f aca="false">IF(F355&lt;&gt;"",(F356-(F355+K356))/(F355+K356)*100,0)</f>
        <v>0.706105413105509</v>
      </c>
      <c r="M356" s="5" t="n">
        <f aca="false">1+L356/100</f>
        <v>1.00706105413106</v>
      </c>
      <c r="N356" s="29" t="n">
        <f aca="false">ROUNDUP((PRODUCT($M$11:M356)-1),4)</f>
        <v>1.2976</v>
      </c>
      <c r="O356" s="30" t="n">
        <f aca="false">((1+(ROUNDUP(N356*100,2))/100)^(365.25/(A356-$A$11+1))-1)</f>
        <v>1.40643551188637</v>
      </c>
    </row>
    <row r="357" customFormat="false" ht="13.5" hidden="false" customHeight="true" outlineLevel="0" collapsed="false">
      <c r="A357" s="24" t="s">
        <v>367</v>
      </c>
      <c r="B357" s="25" t="n">
        <v>127550.21</v>
      </c>
      <c r="C357" s="25" t="n">
        <v>19701.76</v>
      </c>
      <c r="D357" s="25" t="n">
        <v>144091.31</v>
      </c>
      <c r="E357" s="25" t="n">
        <v>11714.56</v>
      </c>
      <c r="F357" s="25" t="n">
        <f aca="false">SUM(B357:E357)</f>
        <v>303057.84</v>
      </c>
      <c r="G357" s="26" t="n">
        <v>0</v>
      </c>
      <c r="H357" s="26" t="n">
        <v>0</v>
      </c>
      <c r="I357" s="26" t="n">
        <v>0</v>
      </c>
      <c r="J357" s="26" t="n">
        <v>0</v>
      </c>
      <c r="K357" s="27" t="n">
        <f aca="false">SUM(G357:J357)</f>
        <v>0</v>
      </c>
      <c r="L357" s="28" t="n">
        <f aca="false">IF(F356&lt;&gt;"",(F357-(F356+K357))/(F356+K357)*100,0)</f>
        <v>0.733073832856969</v>
      </c>
      <c r="M357" s="5" t="n">
        <f aca="false">1+L357/100</f>
        <v>1.00733073832857</v>
      </c>
      <c r="N357" s="29" t="n">
        <f aca="false">ROUNDUP((PRODUCT($M$11:M357)-1),4)</f>
        <v>1.3144</v>
      </c>
      <c r="O357" s="30" t="n">
        <f aca="false">((1+(ROUNDUP(N357*100,2))/100)^(365.25/(A357-$A$11+1))-1)</f>
        <v>1.41883125102205</v>
      </c>
    </row>
    <row r="358" customFormat="false" ht="13.5" hidden="false" customHeight="true" outlineLevel="0" collapsed="false">
      <c r="A358" s="24" t="s">
        <v>368</v>
      </c>
      <c r="B358" s="25" t="n">
        <v>127550.21</v>
      </c>
      <c r="C358" s="25" t="n">
        <v>19768.32</v>
      </c>
      <c r="D358" s="25" t="n">
        <v>144091.31</v>
      </c>
      <c r="E358" s="25" t="n">
        <v>11714.56</v>
      </c>
      <c r="F358" s="25" t="n">
        <f aca="false">SUM(B358:E358)</f>
        <v>303124.4</v>
      </c>
      <c r="G358" s="26" t="n">
        <v>0</v>
      </c>
      <c r="H358" s="26" t="n">
        <v>0</v>
      </c>
      <c r="I358" s="26" t="n">
        <v>0</v>
      </c>
      <c r="J358" s="26" t="n">
        <v>0</v>
      </c>
      <c r="K358" s="27" t="n">
        <f aca="false">SUM(G358:J358)</f>
        <v>0</v>
      </c>
      <c r="L358" s="28" t="n">
        <f aca="false">IF(F357&lt;&gt;"",(F358-(F357+K358))/(F357+K358)*100,0)</f>
        <v>0.0219628041960563</v>
      </c>
      <c r="M358" s="5" t="n">
        <f aca="false">1+L358/100</f>
        <v>1.00021962804196</v>
      </c>
      <c r="N358" s="29" t="n">
        <f aca="false">ROUNDUP((PRODUCT($M$11:M358)-1),4)</f>
        <v>1.3149</v>
      </c>
      <c r="O358" s="30" t="n">
        <f aca="false">((1+(ROUNDUP(N358*100,2))/100)^(365.25/(A358-$A$11+1))-1)</f>
        <v>1.41324669847474</v>
      </c>
    </row>
    <row r="359" customFormat="false" ht="13.5" hidden="false" customHeight="true" outlineLevel="0" collapsed="false">
      <c r="A359" s="24" t="s">
        <v>369</v>
      </c>
      <c r="B359" s="25" t="n">
        <v>126856.6</v>
      </c>
      <c r="C359" s="25" t="n">
        <v>19735.65</v>
      </c>
      <c r="D359" s="25" t="n">
        <v>143307.74</v>
      </c>
      <c r="E359" s="25" t="n">
        <v>11695.2</v>
      </c>
      <c r="F359" s="25" t="n">
        <f aca="false">SUM(B359:E359)</f>
        <v>301595.19</v>
      </c>
      <c r="G359" s="26" t="n">
        <v>0</v>
      </c>
      <c r="H359" s="26" t="n">
        <v>0</v>
      </c>
      <c r="I359" s="26" t="n">
        <v>0</v>
      </c>
      <c r="J359" s="26" t="n">
        <v>0</v>
      </c>
      <c r="K359" s="27" t="n">
        <f aca="false">SUM(G359:J359)</f>
        <v>0</v>
      </c>
      <c r="L359" s="28" t="n">
        <f aca="false">IF(F358&lt;&gt;"",(F359-(F358+K359))/(F358+K359)*100,0)</f>
        <v>-0.504482648048135</v>
      </c>
      <c r="M359" s="5" t="n">
        <f aca="false">1+L359/100</f>
        <v>0.994955173519519</v>
      </c>
      <c r="N359" s="29" t="n">
        <f aca="false">ROUNDUP((PRODUCT($M$11:M359)-1),4)</f>
        <v>1.3033</v>
      </c>
      <c r="O359" s="30" t="n">
        <f aca="false">((1+(ROUNDUP(N359*100,2))/100)^(365.25/(A359-$A$11+1))-1)</f>
        <v>1.394540179002</v>
      </c>
    </row>
    <row r="360" customFormat="false" ht="13.5" hidden="false" customHeight="true" outlineLevel="0" collapsed="false">
      <c r="A360" s="24" t="s">
        <v>370</v>
      </c>
      <c r="B360" s="25" t="n">
        <v>128074.47</v>
      </c>
      <c r="C360" s="25" t="n">
        <v>19815.84</v>
      </c>
      <c r="D360" s="25" t="n">
        <v>144683.55</v>
      </c>
      <c r="E360" s="25" t="n">
        <v>11742.72</v>
      </c>
      <c r="F360" s="25" t="n">
        <f aca="false">SUM(B360:E360)</f>
        <v>304316.58</v>
      </c>
      <c r="G360" s="26" t="n">
        <v>0</v>
      </c>
      <c r="H360" s="26" t="n">
        <v>0</v>
      </c>
      <c r="I360" s="26" t="n">
        <v>0</v>
      </c>
      <c r="J360" s="26" t="n">
        <v>0</v>
      </c>
      <c r="K360" s="27" t="n">
        <f aca="false">SUM(G360:J360)</f>
        <v>0</v>
      </c>
      <c r="L360" s="28" t="n">
        <f aca="false">IF(F359&lt;&gt;"",(F360-(F359+K360))/(F359+K360)*100,0)</f>
        <v>0.902332029897431</v>
      </c>
      <c r="M360" s="5" t="n">
        <f aca="false">1+L360/100</f>
        <v>1.00902332029897</v>
      </c>
      <c r="N360" s="29" t="n">
        <f aca="false">ROUNDUP((PRODUCT($M$11:M360)-1),4)</f>
        <v>1.3241</v>
      </c>
      <c r="O360" s="30" t="n">
        <f aca="false">((1+(ROUNDUP(N360*100,2))/100)^(365.25/(A360-$A$11+1))-1)</f>
        <v>1.41108796914668</v>
      </c>
    </row>
    <row r="361" customFormat="false" ht="13.5" hidden="false" customHeight="true" outlineLevel="0" collapsed="false">
      <c r="A361" s="24" t="s">
        <v>371</v>
      </c>
      <c r="B361" s="25" t="n">
        <v>126682.73</v>
      </c>
      <c r="C361" s="25" t="n">
        <v>19723.77</v>
      </c>
      <c r="D361" s="25" t="n">
        <v>143111.33</v>
      </c>
      <c r="E361" s="25" t="n">
        <v>11688.16</v>
      </c>
      <c r="F361" s="25" t="n">
        <f aca="false">SUM(B361:E361)</f>
        <v>301205.99</v>
      </c>
      <c r="G361" s="26" t="n">
        <v>0</v>
      </c>
      <c r="H361" s="26" t="n">
        <v>0</v>
      </c>
      <c r="I361" s="26" t="n">
        <v>0</v>
      </c>
      <c r="J361" s="26" t="n">
        <v>0</v>
      </c>
      <c r="K361" s="27" t="n">
        <f aca="false">SUM(G361:J361)</f>
        <v>0</v>
      </c>
      <c r="L361" s="28" t="n">
        <f aca="false">IF(F360&lt;&gt;"",(F361-(F360+K361))/(F360+K361)*100,0)</f>
        <v>-1.02215594036974</v>
      </c>
      <c r="M361" s="5" t="n">
        <f aca="false">1+L361/100</f>
        <v>0.989778440596302</v>
      </c>
      <c r="N361" s="29" t="n">
        <f aca="false">ROUNDUP((PRODUCT($M$11:M361)-1),4)</f>
        <v>1.3003</v>
      </c>
      <c r="O361" s="30" t="n">
        <f aca="false">((1+(ROUNDUP(N361*100,2))/100)^(365.25/(A361-$A$11+1))-1)</f>
        <v>1.37942659196684</v>
      </c>
    </row>
    <row r="362" customFormat="false" ht="13.5" hidden="false" customHeight="true" outlineLevel="0" collapsed="false">
      <c r="A362" s="24" t="s">
        <v>372</v>
      </c>
      <c r="B362" s="25" t="n">
        <v>127633.97</v>
      </c>
      <c r="C362" s="25" t="n">
        <v>19578.24</v>
      </c>
      <c r="D362" s="25" t="n">
        <v>143359.65</v>
      </c>
      <c r="E362" s="25" t="n">
        <v>11601.92</v>
      </c>
      <c r="F362" s="25" t="n">
        <f aca="false">SUM(B362:E362)</f>
        <v>302173.78</v>
      </c>
      <c r="G362" s="26" t="n">
        <v>0</v>
      </c>
      <c r="H362" s="26" t="n">
        <v>0</v>
      </c>
      <c r="I362" s="26" t="n">
        <v>0</v>
      </c>
      <c r="J362" s="26" t="n">
        <v>0</v>
      </c>
      <c r="K362" s="27" t="n">
        <f aca="false">SUM(G362:J362)</f>
        <v>0</v>
      </c>
      <c r="L362" s="28" t="n">
        <f aca="false">IF(F361&lt;&gt;"",(F362-(F361+K362))/(F361+K362)*100,0)</f>
        <v>0.321305031151598</v>
      </c>
      <c r="M362" s="5" t="n">
        <f aca="false">1+L362/100</f>
        <v>1.00321305031152</v>
      </c>
      <c r="N362" s="29" t="n">
        <f aca="false">ROUNDUP((PRODUCT($M$11:M362)-1),4)</f>
        <v>1.3077</v>
      </c>
      <c r="O362" s="30" t="n">
        <f aca="false">((1+(ROUNDUP(N362*100,2))/100)^(365.25/(A362-$A$11+1))-1)</f>
        <v>1.38149768490003</v>
      </c>
    </row>
    <row r="363" customFormat="false" ht="13.5" hidden="false" customHeight="true" outlineLevel="0" collapsed="false">
      <c r="A363" s="24" t="s">
        <v>373</v>
      </c>
      <c r="B363" s="25" t="n">
        <v>127325.63</v>
      </c>
      <c r="C363" s="25" t="n">
        <v>19778.26</v>
      </c>
      <c r="D363" s="25" t="n">
        <v>143013.32</v>
      </c>
      <c r="E363" s="25" t="n">
        <v>11681.12</v>
      </c>
      <c r="F363" s="25" t="n">
        <f aca="false">SUM(B363:E363)</f>
        <v>301798.33</v>
      </c>
      <c r="G363" s="26" t="n">
        <v>0</v>
      </c>
      <c r="H363" s="26" t="n">
        <v>0</v>
      </c>
      <c r="I363" s="26" t="n">
        <v>0</v>
      </c>
      <c r="J363" s="26" t="n">
        <v>0</v>
      </c>
      <c r="K363" s="27" t="n">
        <f aca="false">SUM(G363:J363)</f>
        <v>0</v>
      </c>
      <c r="L363" s="28" t="n">
        <f aca="false">IF(F362&lt;&gt;"",(F363-(F362+K363))/(F362+K363)*100,0)</f>
        <v>-0.124249694993376</v>
      </c>
      <c r="M363" s="5" t="n">
        <f aca="false">1+L363/100</f>
        <v>0.998757503050066</v>
      </c>
      <c r="N363" s="29" t="n">
        <f aca="false">ROUNDUP((PRODUCT($M$11:M363)-1),4)</f>
        <v>1.3048</v>
      </c>
      <c r="O363" s="30" t="n">
        <f aca="false">((1+(ROUNDUP(N363*100,2))/100)^(365.25/(A363-$A$11+1))-1)</f>
        <v>1.37256185345194</v>
      </c>
    </row>
    <row r="364" customFormat="false" ht="13.5" hidden="false" customHeight="true" outlineLevel="0" collapsed="false">
      <c r="A364" s="24" t="s">
        <v>374</v>
      </c>
      <c r="B364" s="25" t="n">
        <v>127325.63</v>
      </c>
      <c r="C364" s="25" t="n">
        <v>19778.26</v>
      </c>
      <c r="D364" s="25" t="n">
        <v>143013.32</v>
      </c>
      <c r="E364" s="25" t="n">
        <v>11681.12</v>
      </c>
      <c r="F364" s="25" t="n">
        <f aca="false">SUM(B364:E364)</f>
        <v>301798.33</v>
      </c>
      <c r="G364" s="26" t="n">
        <v>0</v>
      </c>
      <c r="H364" s="26" t="n">
        <v>0</v>
      </c>
      <c r="I364" s="26" t="n">
        <v>0</v>
      </c>
      <c r="J364" s="26" t="n">
        <v>0</v>
      </c>
      <c r="K364" s="27" t="n">
        <f aca="false">SUM(G364:J364)</f>
        <v>0</v>
      </c>
      <c r="L364" s="28" t="n">
        <f aca="false">IF(F363&lt;&gt;"",(F364-(F363+K364))/(F363+K364)*100,0)</f>
        <v>0</v>
      </c>
      <c r="M364" s="5" t="n">
        <f aca="false">1+L364/100</f>
        <v>1</v>
      </c>
      <c r="N364" s="29" t="n">
        <f aca="false">ROUNDUP((PRODUCT($M$11:M364)-1),4)</f>
        <v>1.3048</v>
      </c>
      <c r="O364" s="30" t="n">
        <f aca="false">((1+(ROUNDUP(N364*100,2))/100)^(365.25/(A364-$A$11+1))-1)</f>
        <v>1.3667784532554</v>
      </c>
    </row>
    <row r="365" customFormat="false" ht="13.5" hidden="false" customHeight="true" outlineLevel="0" collapsed="false">
      <c r="A365" s="24" t="s">
        <v>375</v>
      </c>
      <c r="B365" s="25" t="n">
        <v>127325.63</v>
      </c>
      <c r="C365" s="25" t="n">
        <v>19778.26</v>
      </c>
      <c r="D365" s="25" t="n">
        <v>143013.32</v>
      </c>
      <c r="E365" s="25" t="n">
        <v>11681.12</v>
      </c>
      <c r="F365" s="25" t="n">
        <f aca="false">SUM(B365:E365)</f>
        <v>301798.33</v>
      </c>
      <c r="G365" s="26" t="n">
        <v>0</v>
      </c>
      <c r="H365" s="26" t="n">
        <v>0</v>
      </c>
      <c r="I365" s="26" t="n">
        <v>0</v>
      </c>
      <c r="J365" s="26" t="n">
        <v>0</v>
      </c>
      <c r="K365" s="27" t="n">
        <f aca="false">SUM(G365:J365)</f>
        <v>0</v>
      </c>
      <c r="L365" s="28" t="n">
        <f aca="false">IF(F364&lt;&gt;"",(F365-(F364+K365))/(F364+K365)*100,0)</f>
        <v>0</v>
      </c>
      <c r="M365" s="5" t="n">
        <f aca="false">1+L365/100</f>
        <v>1</v>
      </c>
      <c r="N365" s="29" t="n">
        <f aca="false">ROUNDUP((PRODUCT($M$11:M365)-1),4)</f>
        <v>1.3048</v>
      </c>
      <c r="O365" s="30" t="n">
        <f aca="false">((1+(ROUNDUP(N365*100,2))/100)^(365.25/(A365-$A$11+1))-1)</f>
        <v>1.36104161446943</v>
      </c>
    </row>
    <row r="366" customFormat="false" ht="13.5" hidden="false" customHeight="true" outlineLevel="0" collapsed="false">
      <c r="A366" s="24" t="s">
        <v>376</v>
      </c>
      <c r="B366" s="25" t="n">
        <v>127418.08</v>
      </c>
      <c r="C366" s="25" t="n">
        <v>19596.48</v>
      </c>
      <c r="D366" s="25" t="n">
        <v>143117.15</v>
      </c>
      <c r="E366" s="25" t="n">
        <v>11573.76</v>
      </c>
      <c r="F366" s="25" t="n">
        <f aca="false">SUM(B366:E366)</f>
        <v>301705.47</v>
      </c>
      <c r="G366" s="26" t="n">
        <v>0</v>
      </c>
      <c r="H366" s="26" t="n">
        <v>0</v>
      </c>
      <c r="I366" s="26" t="n">
        <v>0</v>
      </c>
      <c r="J366" s="26" t="n">
        <v>0</v>
      </c>
      <c r="K366" s="27" t="n">
        <f aca="false">SUM(G366:J366)</f>
        <v>0</v>
      </c>
      <c r="L366" s="28" t="n">
        <f aca="false">IF(F365&lt;&gt;"",(F366-(F365+K366))/(F365+K366)*100,0)</f>
        <v>-0.030768891265914</v>
      </c>
      <c r="M366" s="5" t="n">
        <f aca="false">1+L366/100</f>
        <v>0.999692311087341</v>
      </c>
      <c r="N366" s="29" t="n">
        <f aca="false">ROUNDUP((PRODUCT($M$11:M366)-1),4)</f>
        <v>1.3041</v>
      </c>
      <c r="O366" s="30" t="n">
        <f aca="false">((1+(ROUNDUP(N366*100,2))/100)^(365.25/(A366-$A$11+1))-1)</f>
        <v>1.35461685654183</v>
      </c>
    </row>
    <row r="367" customFormat="false" ht="13.5" hidden="false" customHeight="true" outlineLevel="0" collapsed="false">
      <c r="A367" s="24" t="s">
        <v>377</v>
      </c>
      <c r="B367" s="25" t="n">
        <v>129593.43</v>
      </c>
      <c r="C367" s="25" t="n">
        <v>19742.5</v>
      </c>
      <c r="D367" s="25" t="n">
        <v>144319.96</v>
      </c>
      <c r="E367" s="25" t="n">
        <v>11660</v>
      </c>
      <c r="F367" s="25" t="n">
        <f aca="false">SUM(B367:E367)</f>
        <v>305315.89</v>
      </c>
      <c r="G367" s="26" t="n">
        <v>0</v>
      </c>
      <c r="H367" s="26" t="n">
        <v>0</v>
      </c>
      <c r="I367" s="26" t="n">
        <v>0</v>
      </c>
      <c r="J367" s="26" t="n">
        <v>0</v>
      </c>
      <c r="K367" s="27" t="n">
        <f aca="false">SUM(G367:J367)</f>
        <v>0</v>
      </c>
      <c r="L367" s="28" t="n">
        <f aca="false">IF(F366&lt;&gt;"",(F367-(F366+K367))/(F366+K367)*100,0)</f>
        <v>1.1966703818794</v>
      </c>
      <c r="M367" s="5" t="n">
        <f aca="false">1+L367/100</f>
        <v>1.01196670381879</v>
      </c>
      <c r="N367" s="29" t="n">
        <f aca="false">ROUNDUP((PRODUCT($M$11:M367)-1),4)</f>
        <v>1.3317</v>
      </c>
      <c r="O367" s="30" t="n">
        <f aca="false">((1+(ROUNDUP(N367*100,2))/100)^(365.25/(A367-$A$11+1))-1)</f>
        <v>1.37776708062252</v>
      </c>
    </row>
    <row r="368" customFormat="false" ht="13.5" hidden="false" customHeight="true" outlineLevel="0" collapsed="false">
      <c r="A368" s="24" t="s">
        <v>378</v>
      </c>
      <c r="B368" s="25" t="n">
        <v>128332.03</v>
      </c>
      <c r="C368" s="25" t="n">
        <v>20179.64</v>
      </c>
      <c r="D368" s="25" t="n">
        <v>142915.21</v>
      </c>
      <c r="E368" s="25" t="n">
        <v>11760.32</v>
      </c>
      <c r="F368" s="25" t="n">
        <f aca="false">SUM(B368:E368)</f>
        <v>303187.2</v>
      </c>
      <c r="G368" s="26" t="n">
        <v>0</v>
      </c>
      <c r="H368" s="26" t="n">
        <v>0</v>
      </c>
      <c r="I368" s="26" t="n">
        <v>0</v>
      </c>
      <c r="J368" s="26" t="n">
        <v>0</v>
      </c>
      <c r="K368" s="27" t="n">
        <f aca="false">SUM(G368:J368)</f>
        <v>0</v>
      </c>
      <c r="L368" s="28" t="n">
        <f aca="false">IF(F367&lt;&gt;"",(F368-(F367+K368))/(F367+K368)*100,0)</f>
        <v>-0.697209044704487</v>
      </c>
      <c r="M368" s="5" t="n">
        <f aca="false">1+L368/100</f>
        <v>0.993027909552955</v>
      </c>
      <c r="N368" s="29" t="n">
        <f aca="false">ROUNDUP((PRODUCT($M$11:M368)-1),4)</f>
        <v>1.3154</v>
      </c>
      <c r="O368" s="30" t="n">
        <f aca="false">((1+(ROUNDUP(N368*100,2))/100)^(365.25/(A368-$A$11+1))-1)</f>
        <v>1.35510467904504</v>
      </c>
    </row>
    <row r="369" customFormat="false" ht="13.5" hidden="false" customHeight="true" outlineLevel="0" collapsed="false">
      <c r="A369" s="24" t="s">
        <v>379</v>
      </c>
      <c r="B369" s="25" t="n">
        <v>128655.37</v>
      </c>
      <c r="C369" s="25" t="n">
        <v>20234</v>
      </c>
      <c r="D369" s="25" t="n">
        <v>143275.3</v>
      </c>
      <c r="E369" s="25" t="n">
        <v>11792</v>
      </c>
      <c r="F369" s="25" t="n">
        <f aca="false">SUM(B369:E369)</f>
        <v>303956.67</v>
      </c>
      <c r="G369" s="26" t="n">
        <v>0</v>
      </c>
      <c r="H369" s="26" t="n">
        <v>0</v>
      </c>
      <c r="I369" s="26" t="n">
        <v>0</v>
      </c>
      <c r="J369" s="26" t="n">
        <v>0</v>
      </c>
      <c r="K369" s="27" t="n">
        <f aca="false">SUM(G369:J369)</f>
        <v>0</v>
      </c>
      <c r="L369" s="28" t="n">
        <f aca="false">IF(F368&lt;&gt;"",(F369-(F368+K369))/(F368+K369)*100,0)</f>
        <v>0.253793695776066</v>
      </c>
      <c r="M369" s="5" t="n">
        <f aca="false">1+L369/100</f>
        <v>1.00253793695776</v>
      </c>
      <c r="N369" s="29" t="n">
        <f aca="false">ROUNDUP((PRODUCT($M$11:M369)-1),4)</f>
        <v>1.3213</v>
      </c>
      <c r="O369" s="30" t="n">
        <f aca="false">((1+(ROUNDUP(N369*100,2))/100)^(365.25/(A369-$A$11+1))-1)</f>
        <v>1.35558325966468</v>
      </c>
    </row>
    <row r="370" customFormat="false" ht="13.5" hidden="false" customHeight="true" outlineLevel="0" collapsed="false">
      <c r="A370" s="24" t="s">
        <v>380</v>
      </c>
      <c r="B370" s="25" t="n">
        <v>128860.73</v>
      </c>
      <c r="C370" s="25" t="n">
        <v>20227.96</v>
      </c>
      <c r="D370" s="25" t="n">
        <v>143504</v>
      </c>
      <c r="E370" s="25" t="n">
        <v>11788.48</v>
      </c>
      <c r="F370" s="25" t="n">
        <f aca="false">SUM(B370:E370)</f>
        <v>304381.17</v>
      </c>
      <c r="G370" s="26" t="n">
        <v>0</v>
      </c>
      <c r="H370" s="26" t="n">
        <v>0</v>
      </c>
      <c r="I370" s="26" t="n">
        <v>0</v>
      </c>
      <c r="J370" s="26" t="n">
        <v>0</v>
      </c>
      <c r="K370" s="27" t="n">
        <f aca="false">SUM(G370:J370)</f>
        <v>0</v>
      </c>
      <c r="L370" s="28" t="n">
        <f aca="false">IF(F369&lt;&gt;"",(F370-(F369+K370))/(F369+K370)*100,0)</f>
        <v>0.139658063762838</v>
      </c>
      <c r="M370" s="5" t="n">
        <f aca="false">1+L370/100</f>
        <v>1.00139658063763</v>
      </c>
      <c r="N370" s="29" t="n">
        <f aca="false">ROUNDUP((PRODUCT($M$11:M370)-1),4)</f>
        <v>1.3245</v>
      </c>
      <c r="O370" s="30" t="n">
        <f aca="false">((1+(ROUNDUP(N370*100,2))/100)^(365.25/(A370-$A$11+1))-1)</f>
        <v>1.35327053157136</v>
      </c>
    </row>
    <row r="371" customFormat="false" ht="13.5" hidden="false" customHeight="true" outlineLevel="0" collapsed="false">
      <c r="A371" s="24" t="s">
        <v>381</v>
      </c>
      <c r="B371" s="25" t="n">
        <v>128860.73</v>
      </c>
      <c r="C371" s="25" t="n">
        <v>20227.96</v>
      </c>
      <c r="D371" s="25" t="n">
        <v>143504</v>
      </c>
      <c r="E371" s="25" t="n">
        <v>11788.48</v>
      </c>
      <c r="F371" s="25" t="n">
        <f aca="false">SUM(B371:E371)</f>
        <v>304381.17</v>
      </c>
      <c r="G371" s="26" t="n">
        <v>0</v>
      </c>
      <c r="H371" s="26" t="n">
        <v>0</v>
      </c>
      <c r="I371" s="26" t="n">
        <v>0</v>
      </c>
      <c r="J371" s="26" t="n">
        <v>0</v>
      </c>
      <c r="K371" s="27" t="n">
        <f aca="false">SUM(G371:J371)</f>
        <v>0</v>
      </c>
      <c r="L371" s="28" t="n">
        <f aca="false">IF(F370&lt;&gt;"",(F371-(F370+K371))/(F370+K371)*100,0)</f>
        <v>0</v>
      </c>
      <c r="M371" s="5" t="n">
        <f aca="false">1+L371/100</f>
        <v>1</v>
      </c>
      <c r="N371" s="29" t="n">
        <f aca="false">ROUNDUP((PRODUCT($M$11:M371)-1),4)</f>
        <v>1.3245</v>
      </c>
      <c r="O371" s="30" t="n">
        <f aca="false">((1+(ROUNDUP(N371*100,2))/100)^(365.25/(A371-$A$11+1))-1)</f>
        <v>1.34769834895678</v>
      </c>
    </row>
    <row r="372" customFormat="false" ht="13.5" hidden="false" customHeight="true" outlineLevel="0" collapsed="false">
      <c r="A372" s="24" t="s">
        <v>382</v>
      </c>
      <c r="B372" s="25" t="n">
        <v>128860.73</v>
      </c>
      <c r="C372" s="25" t="n">
        <v>20227.96</v>
      </c>
      <c r="D372" s="25" t="n">
        <v>143504</v>
      </c>
      <c r="E372" s="25" t="n">
        <v>11788.48</v>
      </c>
      <c r="F372" s="25" t="n">
        <f aca="false">SUM(B372:E372)</f>
        <v>304381.17</v>
      </c>
      <c r="G372" s="26" t="n">
        <v>0</v>
      </c>
      <c r="H372" s="26" t="n">
        <v>0</v>
      </c>
      <c r="I372" s="26" t="n">
        <v>0</v>
      </c>
      <c r="J372" s="26" t="n">
        <v>0</v>
      </c>
      <c r="K372" s="27" t="n">
        <f aca="false">SUM(G372:J372)</f>
        <v>0</v>
      </c>
      <c r="L372" s="28" t="n">
        <f aca="false">IF(F371&lt;&gt;"",(F372-(F371+K372))/(F371+K372)*100,0)</f>
        <v>0</v>
      </c>
      <c r="M372" s="5" t="n">
        <f aca="false">1+L372/100</f>
        <v>1</v>
      </c>
      <c r="N372" s="29" t="n">
        <f aca="false">ROUNDUP((PRODUCT($M$11:M372)-1),4)</f>
        <v>1.3245</v>
      </c>
      <c r="O372" s="30" t="n">
        <f aca="false">((1+(ROUNDUP(N372*100,2))/100)^(365.25/(A372-$A$11+1))-1)</f>
        <v>1.34217003686809</v>
      </c>
    </row>
    <row r="373" customFormat="false" ht="13.5" hidden="false" customHeight="true" outlineLevel="0" collapsed="false">
      <c r="A373" s="24" t="s">
        <v>383</v>
      </c>
      <c r="B373" s="25" t="n">
        <v>127530.19</v>
      </c>
      <c r="C373" s="25" t="n">
        <v>20306.48</v>
      </c>
      <c r="D373" s="25" t="n">
        <v>142022.26</v>
      </c>
      <c r="E373" s="25" t="n">
        <v>11834.24</v>
      </c>
      <c r="F373" s="25" t="n">
        <f aca="false">SUM(B373:E373)</f>
        <v>301693.17</v>
      </c>
      <c r="G373" s="26" t="n">
        <v>0</v>
      </c>
      <c r="H373" s="26" t="n">
        <v>0</v>
      </c>
      <c r="I373" s="26" t="n">
        <v>0</v>
      </c>
      <c r="J373" s="26" t="n">
        <v>0</v>
      </c>
      <c r="K373" s="27" t="n">
        <f aca="false">SUM(G373:J373)</f>
        <v>0</v>
      </c>
      <c r="L373" s="28" t="n">
        <f aca="false">IF(F372&lt;&gt;"",(F373-(F372+K373))/(F372+K373)*100,0)</f>
        <v>-0.883103248469674</v>
      </c>
      <c r="M373" s="5" t="n">
        <f aca="false">1+L373/100</f>
        <v>0.991168967515303</v>
      </c>
      <c r="N373" s="29" t="n">
        <f aca="false">ROUNDUP((PRODUCT($M$11:M373)-1),4)</f>
        <v>1.304</v>
      </c>
      <c r="O373" s="30" t="n">
        <f aca="false">((1+(ROUNDUP(N373*100,2))/100)^(365.25/(A373-$A$11+1))-1)</f>
        <v>1.31595046904147</v>
      </c>
    </row>
    <row r="374" customFormat="false" ht="13.5" hidden="false" customHeight="true" outlineLevel="0" collapsed="false">
      <c r="A374" s="24" t="s">
        <v>384</v>
      </c>
      <c r="B374" s="25" t="n">
        <v>126196.47</v>
      </c>
      <c r="C374" s="25" t="n">
        <v>20240.04</v>
      </c>
      <c r="D374" s="25" t="n">
        <v>140536.98</v>
      </c>
      <c r="E374" s="25" t="n">
        <v>11795.52</v>
      </c>
      <c r="F374" s="25" t="n">
        <f aca="false">SUM(B374:E374)</f>
        <v>298769.01</v>
      </c>
      <c r="G374" s="26" t="n">
        <v>0</v>
      </c>
      <c r="H374" s="26" t="n">
        <v>0</v>
      </c>
      <c r="I374" s="26" t="n">
        <v>0</v>
      </c>
      <c r="J374" s="26" t="n">
        <v>0</v>
      </c>
      <c r="K374" s="27" t="n">
        <f aca="false">SUM(G374:J374)</f>
        <v>0</v>
      </c>
      <c r="L374" s="28" t="n">
        <f aca="false">IF(F373&lt;&gt;"",(F374-(F373+K374))/(F373+K374)*100,0)</f>
        <v>-0.969249651889691</v>
      </c>
      <c r="M374" s="5" t="n">
        <f aca="false">1+L374/100</f>
        <v>0.990307503481103</v>
      </c>
      <c r="N374" s="29" t="n">
        <f aca="false">ROUNDUP((PRODUCT($M$11:M374)-1),4)</f>
        <v>1.2817</v>
      </c>
      <c r="O374" s="30" t="n">
        <f aca="false">((1+(ROUNDUP(N374*100,2))/100)^(365.25/(A374-$A$11+1))-1)</f>
        <v>1.28817283746698</v>
      </c>
    </row>
    <row r="375" customFormat="false" ht="13.5" hidden="false" customHeight="true" outlineLevel="0" collapsed="false">
      <c r="A375" s="24" t="s">
        <v>385</v>
      </c>
      <c r="B375" s="25" t="n">
        <v>131858.34</v>
      </c>
      <c r="C375" s="25" t="n">
        <v>20729.28</v>
      </c>
      <c r="D375" s="25" t="n">
        <v>146842.24</v>
      </c>
      <c r="E375" s="25" t="n">
        <v>12080.64</v>
      </c>
      <c r="F375" s="25" t="n">
        <f aca="false">SUM(B375:E375)</f>
        <v>311510.5</v>
      </c>
      <c r="G375" s="26" t="n">
        <v>0</v>
      </c>
      <c r="H375" s="26" t="n">
        <v>0</v>
      </c>
      <c r="I375" s="26" t="n">
        <v>0</v>
      </c>
      <c r="J375" s="26" t="n">
        <v>0</v>
      </c>
      <c r="K375" s="27" t="n">
        <f aca="false">SUM(G375:J375)</f>
        <v>0</v>
      </c>
      <c r="L375" s="28" t="n">
        <f aca="false">IF(F374&lt;&gt;"",(F375-(F374+K375))/(F374+K375)*100,0)</f>
        <v>4.26466252306422</v>
      </c>
      <c r="M375" s="5" t="n">
        <f aca="false">1+L375/100</f>
        <v>1.04264662523064</v>
      </c>
      <c r="N375" s="29" t="n">
        <f aca="false">ROUNDUP((PRODUCT($M$11:M375)-1),4)</f>
        <v>1.379</v>
      </c>
      <c r="O375" s="30" t="n">
        <f aca="false">((1+(ROUNDUP(N375*100,2))/100)^(365.25/(A375-$A$11+1))-1)</f>
        <v>1.38041263312353</v>
      </c>
    </row>
    <row r="376" customFormat="false" ht="13.5" hidden="false" customHeight="true" outlineLevel="0" collapsed="false">
      <c r="A376" s="24" t="s">
        <v>386</v>
      </c>
      <c r="B376" s="25" t="n">
        <v>134706.11</v>
      </c>
      <c r="C376" s="25" t="n">
        <v>20789.68</v>
      </c>
      <c r="D376" s="25" t="n">
        <v>150013.62</v>
      </c>
      <c r="E376" s="25" t="n">
        <v>12115.84</v>
      </c>
      <c r="F376" s="25" t="n">
        <f aca="false">SUM(B376:E376)</f>
        <v>317625.25</v>
      </c>
      <c r="G376" s="26" t="n">
        <v>0</v>
      </c>
      <c r="H376" s="26" t="n">
        <v>0</v>
      </c>
      <c r="I376" s="26" t="n">
        <v>0</v>
      </c>
      <c r="J376" s="26" t="n">
        <v>0</v>
      </c>
      <c r="K376" s="27" t="n">
        <f aca="false">SUM(G376:J376)</f>
        <v>0</v>
      </c>
      <c r="L376" s="28" t="n">
        <f aca="false">IF(F375&lt;&gt;"",(F376-(F375+K376))/(F375+K376)*100,0)</f>
        <v>1.96293543877333</v>
      </c>
      <c r="M376" s="5" t="n">
        <f aca="false">1+L376/100</f>
        <v>1.01962935438773</v>
      </c>
      <c r="N376" s="29" t="n">
        <f aca="false">ROUNDUP((PRODUCT($M$11:M376)-1),4)</f>
        <v>1.4257</v>
      </c>
      <c r="O376" s="30" t="n">
        <f aca="false">((1+(ROUNDUP(N376*100,2))/100)^(365.25/(A376-$A$11+1))-1)</f>
        <v>1.42129936210506</v>
      </c>
    </row>
    <row r="377" customFormat="false" ht="13.5" hidden="false" customHeight="true" outlineLevel="0" collapsed="false">
      <c r="A377" s="24" t="s">
        <v>387</v>
      </c>
      <c r="B377" s="25" t="n">
        <v>138280.75</v>
      </c>
      <c r="C377" s="25" t="n">
        <v>20632.64</v>
      </c>
      <c r="D377" s="25" t="n">
        <v>158035.15</v>
      </c>
      <c r="E377" s="25" t="n">
        <v>12024.32</v>
      </c>
      <c r="F377" s="25" t="n">
        <f aca="false">SUM(B377:E377)</f>
        <v>328972.86</v>
      </c>
      <c r="G377" s="26" t="n">
        <v>4558.71</v>
      </c>
      <c r="H377" s="26" t="n">
        <v>0</v>
      </c>
      <c r="I377" s="26" t="n">
        <v>9117.41</v>
      </c>
      <c r="J377" s="26" t="n">
        <v>0</v>
      </c>
      <c r="K377" s="27" t="n">
        <f aca="false">SUM(G377:J377)</f>
        <v>13676.12</v>
      </c>
      <c r="L377" s="28" t="n">
        <f aca="false">IF(F376&lt;&gt;"",(F377-(F376+K377))/(F376+K377)*100,0)</f>
        <v>-0.702837419597755</v>
      </c>
      <c r="M377" s="5" t="n">
        <f aca="false">1+L377/100</f>
        <v>0.992971625804022</v>
      </c>
      <c r="N377" s="29" t="n">
        <f aca="false">ROUNDUP((PRODUCT($M$11:M377)-1),4)</f>
        <v>1.4086</v>
      </c>
      <c r="O377" s="30" t="n">
        <f aca="false">((1+(ROUNDUP(N377*100,2))/100)^(365.25/(A377-$A$11+1))-1)</f>
        <v>1.39852515856896</v>
      </c>
    </row>
    <row r="378" customFormat="false" ht="13.5" hidden="false" customHeight="true" outlineLevel="0" collapsed="false">
      <c r="A378" s="24" t="s">
        <v>388</v>
      </c>
      <c r="B378" s="25" t="n">
        <v>138280.75</v>
      </c>
      <c r="C378" s="25" t="n">
        <v>21315.84</v>
      </c>
      <c r="D378" s="25" t="n">
        <v>158035.15</v>
      </c>
      <c r="E378" s="25" t="n">
        <v>12707.52</v>
      </c>
      <c r="F378" s="25" t="n">
        <f aca="false">SUM(B378:E378)</f>
        <v>330339.26</v>
      </c>
      <c r="G378" s="26" t="n">
        <v>0</v>
      </c>
      <c r="H378" s="26" t="n">
        <v>683.2</v>
      </c>
      <c r="I378" s="26" t="n">
        <v>0</v>
      </c>
      <c r="J378" s="26" t="n">
        <v>683.2</v>
      </c>
      <c r="K378" s="27" t="n">
        <f aca="false">SUM(G378:J378)</f>
        <v>1366.4</v>
      </c>
      <c r="L378" s="28" t="n">
        <f aca="false">IF(F377&lt;&gt;"",(F378-(F377+K378))/(F377+K378)*100,0)</f>
        <v>0</v>
      </c>
      <c r="M378" s="5" t="n">
        <f aca="false">1+L378/100</f>
        <v>1</v>
      </c>
      <c r="N378" s="29" t="n">
        <f aca="false">ROUNDUP((PRODUCT($M$11:M378)-1),4)</f>
        <v>1.4086</v>
      </c>
      <c r="O378" s="30" t="n">
        <f aca="false">((1+(ROUNDUP(N378*100,2))/100)^(365.25/(A378-$A$11+1))-1)</f>
        <v>1.39282986742059</v>
      </c>
    </row>
    <row r="379" customFormat="false" ht="13.5" hidden="false" customHeight="true" outlineLevel="0" collapsed="false">
      <c r="A379" s="24" t="s">
        <v>389</v>
      </c>
      <c r="B379" s="25" t="n">
        <v>138280.75</v>
      </c>
      <c r="C379" s="25" t="n">
        <v>21315.84</v>
      </c>
      <c r="D379" s="25" t="n">
        <v>158035.15</v>
      </c>
      <c r="E379" s="25" t="n">
        <v>12707.52</v>
      </c>
      <c r="F379" s="25" t="n">
        <f aca="false">SUM(B379:E379)</f>
        <v>330339.26</v>
      </c>
      <c r="G379" s="26" t="n">
        <v>0</v>
      </c>
      <c r="H379" s="26" t="n">
        <v>0</v>
      </c>
      <c r="I379" s="26" t="n">
        <v>0</v>
      </c>
      <c r="J379" s="26" t="n">
        <v>0</v>
      </c>
      <c r="K379" s="27" t="n">
        <f aca="false">SUM(G379:J379)</f>
        <v>0</v>
      </c>
      <c r="L379" s="28" t="n">
        <f aca="false">IF(F378&lt;&gt;"",(F379-(F378+K379))/(F378+K379)*100,0)</f>
        <v>0</v>
      </c>
      <c r="M379" s="5" t="n">
        <f aca="false">1+L379/100</f>
        <v>1</v>
      </c>
      <c r="N379" s="29" t="n">
        <f aca="false">ROUNDUP((PRODUCT($M$11:M379)-1),4)</f>
        <v>1.4086</v>
      </c>
      <c r="O379" s="30" t="n">
        <f aca="false">((1+(ROUNDUP(N379*100,2))/100)^(365.25/(A379-$A$11+1))-1)</f>
        <v>1.38717885882097</v>
      </c>
    </row>
    <row r="380" customFormat="false" ht="13.5" hidden="false" customHeight="true" outlineLevel="0" collapsed="false">
      <c r="A380" s="24" t="s">
        <v>390</v>
      </c>
      <c r="B380" s="25" t="n">
        <v>135592.74</v>
      </c>
      <c r="C380" s="25" t="n">
        <v>21499.92</v>
      </c>
      <c r="D380" s="25" t="n">
        <v>154963.13</v>
      </c>
      <c r="E380" s="25" t="n">
        <v>12817.26</v>
      </c>
      <c r="F380" s="25" t="n">
        <f aca="false">SUM(B380:E380)</f>
        <v>324873.05</v>
      </c>
      <c r="G380" s="26" t="n">
        <v>0</v>
      </c>
      <c r="H380" s="26" t="n">
        <v>0</v>
      </c>
      <c r="I380" s="26" t="n">
        <v>0</v>
      </c>
      <c r="J380" s="26" t="n">
        <v>0</v>
      </c>
      <c r="K380" s="27" t="n">
        <f aca="false">SUM(G380:J380)</f>
        <v>0</v>
      </c>
      <c r="L380" s="28" t="n">
        <f aca="false">IF(F379&lt;&gt;"",(F380-(F379+K380))/(F379+K380)*100,0)</f>
        <v>-1.65472611399566</v>
      </c>
      <c r="M380" s="5" t="n">
        <f aca="false">1+L380/100</f>
        <v>0.983452738860043</v>
      </c>
      <c r="N380" s="29" t="n">
        <f aca="false">ROUNDUP((PRODUCT($M$11:M380)-1),4)</f>
        <v>1.3688</v>
      </c>
      <c r="O380" s="30" t="n">
        <f aca="false">((1+(ROUNDUP(N380*100,2))/100)^(365.25/(A380-$A$11+1))-1)</f>
        <v>1.34271932255635</v>
      </c>
    </row>
    <row r="381" customFormat="false" ht="13.5" hidden="false" customHeight="true" outlineLevel="0" collapsed="false">
      <c r="A381" s="24" t="s">
        <v>391</v>
      </c>
      <c r="B381" s="25" t="n">
        <v>132252.47</v>
      </c>
      <c r="C381" s="25" t="n">
        <v>21418.8</v>
      </c>
      <c r="D381" s="25" t="n">
        <v>151145.68</v>
      </c>
      <c r="E381" s="25" t="n">
        <v>12768.9</v>
      </c>
      <c r="F381" s="25" t="n">
        <f aca="false">SUM(B381:E381)</f>
        <v>317585.85</v>
      </c>
      <c r="G381" s="26" t="n">
        <v>0</v>
      </c>
      <c r="H381" s="26" t="n">
        <v>0</v>
      </c>
      <c r="I381" s="26" t="n">
        <v>0</v>
      </c>
      <c r="J381" s="26" t="n">
        <v>0</v>
      </c>
      <c r="K381" s="27" t="n">
        <f aca="false">SUM(G381:J381)</f>
        <v>0</v>
      </c>
      <c r="L381" s="28" t="n">
        <f aca="false">IF(F380&lt;&gt;"",(F381-(F380+K381))/(F380+K381)*100,0)</f>
        <v>-2.243091570692</v>
      </c>
      <c r="M381" s="5" t="n">
        <f aca="false">1+L381/100</f>
        <v>0.97756908429308</v>
      </c>
      <c r="N381" s="29" t="n">
        <f aca="false">ROUNDUP((PRODUCT($M$11:M381)-1),4)</f>
        <v>1.3157</v>
      </c>
      <c r="O381" s="30" t="n">
        <f aca="false">((1+(ROUNDUP(N381*100,2))/100)^(365.25/(A381-$A$11+1))-1)</f>
        <v>1.28575780583424</v>
      </c>
    </row>
    <row r="382" customFormat="false" ht="13.5" hidden="false" customHeight="true" outlineLevel="0" collapsed="false">
      <c r="A382" s="24" t="s">
        <v>392</v>
      </c>
      <c r="B382" s="25" t="n">
        <v>131930.78</v>
      </c>
      <c r="C382" s="25" t="n">
        <v>21244.08</v>
      </c>
      <c r="D382" s="25" t="n">
        <v>151702.42</v>
      </c>
      <c r="E382" s="25" t="n">
        <v>12664.74</v>
      </c>
      <c r="F382" s="25" t="n">
        <f aca="false">SUM(B382:E382)</f>
        <v>317542.02</v>
      </c>
      <c r="G382" s="26" t="n">
        <v>0</v>
      </c>
      <c r="H382" s="26" t="n">
        <v>0</v>
      </c>
      <c r="I382" s="26" t="n">
        <v>0</v>
      </c>
      <c r="J382" s="26" t="n">
        <v>0</v>
      </c>
      <c r="K382" s="27" t="n">
        <f aca="false">SUM(G382:J382)</f>
        <v>0</v>
      </c>
      <c r="L382" s="28" t="n">
        <f aca="false">IF(F381&lt;&gt;"",(F382-(F381+K382))/(F381+K382)*100,0)</f>
        <v>-0.0138009927079428</v>
      </c>
      <c r="M382" s="5" t="n">
        <f aca="false">1+L382/100</f>
        <v>0.999861990072921</v>
      </c>
      <c r="N382" s="29" t="n">
        <f aca="false">ROUNDUP((PRODUCT($M$11:M382)-1),4)</f>
        <v>1.3153</v>
      </c>
      <c r="O382" s="30" t="n">
        <f aca="false">((1+(ROUNDUP(N382*100,2))/100)^(365.25/(A382-$A$11+1))-1)</f>
        <v>1.2802969901783</v>
      </c>
    </row>
    <row r="383" customFormat="false" ht="13.5" hidden="false" customHeight="true" outlineLevel="0" collapsed="false">
      <c r="A383" s="24" t="s">
        <v>393</v>
      </c>
      <c r="B383" s="25" t="n">
        <v>132957.6</v>
      </c>
      <c r="C383" s="25" t="n">
        <v>21685.97</v>
      </c>
      <c r="D383" s="25" t="n">
        <v>152883.12</v>
      </c>
      <c r="E383" s="25" t="n">
        <v>13066.31</v>
      </c>
      <c r="F383" s="25" t="n">
        <f aca="false">SUM(B383:E383)</f>
        <v>320593</v>
      </c>
      <c r="G383" s="26" t="n">
        <v>0</v>
      </c>
      <c r="H383" s="26" t="n">
        <v>0</v>
      </c>
      <c r="I383" s="26" t="n">
        <v>0</v>
      </c>
      <c r="J383" s="26" t="n">
        <v>0</v>
      </c>
      <c r="K383" s="27" t="n">
        <f aca="false">SUM(G383:J383)</f>
        <v>0</v>
      </c>
      <c r="L383" s="28" t="n">
        <f aca="false">IF(F382&lt;&gt;"",(F383-(F382+K383))/(F382+K383)*100,0)</f>
        <v>0.960811422689817</v>
      </c>
      <c r="M383" s="5" t="n">
        <f aca="false">1+L383/100</f>
        <v>1.0096081142269</v>
      </c>
      <c r="N383" s="29" t="n">
        <f aca="false">ROUNDUP((PRODUCT($M$11:M383)-1),4)</f>
        <v>1.3376</v>
      </c>
      <c r="O383" s="30" t="n">
        <f aca="false">((1+(ROUNDUP(N383*100,2))/100)^(365.25/(A383-$A$11+1))-1)</f>
        <v>1.296720163518</v>
      </c>
    </row>
    <row r="384" customFormat="false" ht="13.5" hidden="false" customHeight="true" outlineLevel="0" collapsed="false">
      <c r="A384" s="24" t="s">
        <v>394</v>
      </c>
      <c r="B384" s="25" t="n">
        <v>133471.34</v>
      </c>
      <c r="C384" s="25" t="n">
        <v>21768.39</v>
      </c>
      <c r="D384" s="25" t="n">
        <v>153473.85</v>
      </c>
      <c r="E384" s="25" t="n">
        <v>13115.97</v>
      </c>
      <c r="F384" s="25" t="n">
        <f aca="false">SUM(B384:E384)</f>
        <v>321829.55</v>
      </c>
      <c r="G384" s="26" t="n">
        <v>0</v>
      </c>
      <c r="H384" s="26" t="n">
        <v>0</v>
      </c>
      <c r="I384" s="26" t="n">
        <v>0</v>
      </c>
      <c r="J384" s="26" t="n">
        <v>0</v>
      </c>
      <c r="K384" s="27" t="n">
        <f aca="false">SUM(G384:J384)</f>
        <v>0</v>
      </c>
      <c r="L384" s="28" t="n">
        <f aca="false">IF(F383&lt;&gt;"",(F384-(F383+K384))/(F383+K384)*100,0)</f>
        <v>0.385707111508981</v>
      </c>
      <c r="M384" s="5" t="n">
        <f aca="false">1+L384/100</f>
        <v>1.00385707111509</v>
      </c>
      <c r="N384" s="29" t="n">
        <f aca="false">ROUNDUP((PRODUCT($M$11:M384)-1),4)</f>
        <v>1.3466</v>
      </c>
      <c r="O384" s="30" t="n">
        <f aca="false">((1+(ROUNDUP(N384*100,2))/100)^(365.25/(A384-$A$11+1))-1)</f>
        <v>1.30023589845441</v>
      </c>
    </row>
    <row r="385" customFormat="false" ht="13.5" hidden="false" customHeight="true" outlineLevel="0" collapsed="false">
      <c r="A385" s="24" t="s">
        <v>395</v>
      </c>
      <c r="B385" s="25" t="n">
        <v>133471.34</v>
      </c>
      <c r="C385" s="25" t="n">
        <v>21768.39</v>
      </c>
      <c r="D385" s="25" t="n">
        <v>153473.85</v>
      </c>
      <c r="E385" s="25" t="n">
        <v>13115.97</v>
      </c>
      <c r="F385" s="25" t="n">
        <f aca="false">SUM(B385:E385)</f>
        <v>321829.55</v>
      </c>
      <c r="G385" s="26" t="n">
        <v>0</v>
      </c>
      <c r="H385" s="26" t="n">
        <v>0</v>
      </c>
      <c r="I385" s="26" t="n">
        <v>0</v>
      </c>
      <c r="J385" s="26" t="n">
        <v>0</v>
      </c>
      <c r="K385" s="27" t="n">
        <f aca="false">SUM(G385:J385)</f>
        <v>0</v>
      </c>
      <c r="L385" s="28" t="n">
        <f aca="false">IF(F384&lt;&gt;"",(F385-(F384+K385))/(F384+K385)*100,0)</f>
        <v>0</v>
      </c>
      <c r="M385" s="5" t="n">
        <f aca="false">1+L385/100</f>
        <v>1</v>
      </c>
      <c r="N385" s="29" t="n">
        <f aca="false">ROUNDUP((PRODUCT($M$11:M385)-1),4)</f>
        <v>1.3466</v>
      </c>
      <c r="O385" s="30" t="n">
        <f aca="false">((1+(ROUNDUP(N385*100,2))/100)^(365.25/(A385-$A$11+1))-1)</f>
        <v>1.29513190713166</v>
      </c>
    </row>
    <row r="386" customFormat="false" ht="13.5" hidden="false" customHeight="true" outlineLevel="0" collapsed="false">
      <c r="A386" s="24" t="s">
        <v>396</v>
      </c>
      <c r="B386" s="25" t="n">
        <v>133471.34</v>
      </c>
      <c r="C386" s="25" t="n">
        <v>21768.39</v>
      </c>
      <c r="D386" s="25" t="n">
        <v>153473.85</v>
      </c>
      <c r="E386" s="25" t="n">
        <v>13115.97</v>
      </c>
      <c r="F386" s="25" t="n">
        <f aca="false">SUM(B386:E386)</f>
        <v>321829.55</v>
      </c>
      <c r="G386" s="26" t="n">
        <v>0</v>
      </c>
      <c r="H386" s="26" t="n">
        <v>0</v>
      </c>
      <c r="I386" s="26" t="n">
        <v>0</v>
      </c>
      <c r="J386" s="26" t="n">
        <v>0</v>
      </c>
      <c r="K386" s="27" t="n">
        <f aca="false">SUM(G386:J386)</f>
        <v>0</v>
      </c>
      <c r="L386" s="28" t="n">
        <f aca="false">IF(F385&lt;&gt;"",(F386-(F385+K386))/(F385+K386)*100,0)</f>
        <v>0</v>
      </c>
      <c r="M386" s="5" t="n">
        <f aca="false">1+L386/100</f>
        <v>1</v>
      </c>
      <c r="N386" s="29" t="n">
        <f aca="false">ROUNDUP((PRODUCT($M$11:M386)-1),4)</f>
        <v>1.3466</v>
      </c>
      <c r="O386" s="30" t="n">
        <f aca="false">((1+(ROUNDUP(N386*100,2))/100)^(365.25/(A386-$A$11+1))-1)</f>
        <v>1.29006629978405</v>
      </c>
    </row>
    <row r="387" customFormat="false" ht="13.5" hidden="false" customHeight="true" outlineLevel="0" collapsed="false">
      <c r="A387" s="24" t="s">
        <v>397</v>
      </c>
      <c r="B387" s="25" t="n">
        <v>139298.33</v>
      </c>
      <c r="C387" s="25" t="n">
        <v>21708.16</v>
      </c>
      <c r="D387" s="25" t="n">
        <v>162079.02</v>
      </c>
      <c r="E387" s="25" t="n">
        <v>13079.68</v>
      </c>
      <c r="F387" s="25" t="n">
        <f aca="false">SUM(B387:E387)</f>
        <v>336165.19</v>
      </c>
      <c r="G387" s="26" t="n">
        <v>0</v>
      </c>
      <c r="H387" s="26" t="n">
        <v>0</v>
      </c>
      <c r="I387" s="26" t="n">
        <v>0</v>
      </c>
      <c r="J387" s="26" t="n">
        <v>0</v>
      </c>
      <c r="K387" s="27" t="n">
        <f aca="false">SUM(G387:J387)</f>
        <v>0</v>
      </c>
      <c r="L387" s="28" t="n">
        <f aca="false">IF(F386&lt;&gt;"",(F387-(F386+K387))/(F386+K387)*100,0)</f>
        <v>4.45442004937086</v>
      </c>
      <c r="M387" s="5" t="n">
        <f aca="false">1+L387/100</f>
        <v>1.04454420049371</v>
      </c>
      <c r="N387" s="29" t="n">
        <f aca="false">ROUNDUP((PRODUCT($M$11:M387)-1),4)</f>
        <v>1.4511</v>
      </c>
      <c r="O387" s="30" t="n">
        <f aca="false">((1+(ROUNDUP(N387*100,2))/100)^(365.25/(A387-$A$11+1))-1)</f>
        <v>1.38355826430972</v>
      </c>
    </row>
    <row r="388" customFormat="false" ht="13.5" hidden="false" customHeight="true" outlineLevel="0" collapsed="false">
      <c r="A388" s="24" t="s">
        <v>398</v>
      </c>
      <c r="B388" s="25" t="n">
        <v>137817.2</v>
      </c>
      <c r="C388" s="25" t="n">
        <v>22256.82</v>
      </c>
      <c r="D388" s="25" t="n">
        <v>160355.67</v>
      </c>
      <c r="E388" s="25" t="n">
        <v>13438.08</v>
      </c>
      <c r="F388" s="25" t="n">
        <f aca="false">SUM(B388:E388)</f>
        <v>333867.77</v>
      </c>
      <c r="G388" s="26" t="n">
        <v>0</v>
      </c>
      <c r="H388" s="26" t="n">
        <v>0</v>
      </c>
      <c r="I388" s="26" t="n">
        <v>0</v>
      </c>
      <c r="J388" s="26" t="n">
        <v>0</v>
      </c>
      <c r="K388" s="27" t="n">
        <f aca="false">SUM(G388:J388)</f>
        <v>0</v>
      </c>
      <c r="L388" s="28" t="n">
        <f aca="false">IF(F387&lt;&gt;"",(F388-(F387+K388))/(F387+K388)*100,0)</f>
        <v>-0.683419957908189</v>
      </c>
      <c r="M388" s="5" t="n">
        <f aca="false">1+L388/100</f>
        <v>0.993165800420918</v>
      </c>
      <c r="N388" s="29" t="n">
        <f aca="false">ROUNDUP((PRODUCT($M$11:M388)-1),4)</f>
        <v>1.4344</v>
      </c>
      <c r="O388" s="30" t="n">
        <f aca="false">((1+(ROUNDUP(N388*100,2))/100)^(365.25/(A388-$A$11+1))-1)</f>
        <v>1.36242961322549</v>
      </c>
    </row>
    <row r="389" customFormat="false" ht="13.5" hidden="false" customHeight="true" outlineLevel="0" collapsed="false">
      <c r="A389" s="24" t="s">
        <v>399</v>
      </c>
      <c r="B389" s="25" t="n">
        <v>136653.29</v>
      </c>
      <c r="C389" s="25" t="n">
        <v>21767.1</v>
      </c>
      <c r="D389" s="25" t="n">
        <v>159001.41</v>
      </c>
      <c r="E389" s="25" t="n">
        <v>13142.4</v>
      </c>
      <c r="F389" s="25" t="n">
        <f aca="false">SUM(B389:E389)</f>
        <v>330564.2</v>
      </c>
      <c r="G389" s="26" t="n">
        <v>0</v>
      </c>
      <c r="H389" s="26" t="n">
        <v>0</v>
      </c>
      <c r="I389" s="26" t="n">
        <v>0</v>
      </c>
      <c r="J389" s="26" t="n">
        <v>0</v>
      </c>
      <c r="K389" s="27" t="n">
        <f aca="false">SUM(G389:J389)</f>
        <v>0</v>
      </c>
      <c r="L389" s="28" t="n">
        <f aca="false">IF(F388&lt;&gt;"",(F389-(F388+K389))/(F388+K389)*100,0)</f>
        <v>-0.9894845495269</v>
      </c>
      <c r="M389" s="5" t="n">
        <f aca="false">1+L389/100</f>
        <v>0.990105154504731</v>
      </c>
      <c r="N389" s="29" t="n">
        <f aca="false">ROUNDUP((PRODUCT($M$11:M389)-1),4)</f>
        <v>1.4103</v>
      </c>
      <c r="O389" s="30" t="n">
        <f aca="false">((1+(ROUNDUP(N389*100,2))/100)^(365.25/(A389-$A$11+1))-1)</f>
        <v>1.33458495377346</v>
      </c>
    </row>
    <row r="390" customFormat="false" ht="13.5" hidden="false" customHeight="true" outlineLevel="0" collapsed="false">
      <c r="A390" s="24" t="s">
        <v>400</v>
      </c>
      <c r="B390" s="25" t="n">
        <v>133174.86</v>
      </c>
      <c r="C390" s="25" t="n">
        <v>21334.62</v>
      </c>
      <c r="D390" s="25" t="n">
        <v>154954.13</v>
      </c>
      <c r="E390" s="25" t="n">
        <v>12881.28</v>
      </c>
      <c r="F390" s="25" t="n">
        <f aca="false">SUM(B390:E390)</f>
        <v>322344.89</v>
      </c>
      <c r="G390" s="26" t="n">
        <v>0</v>
      </c>
      <c r="H390" s="26" t="n">
        <v>0</v>
      </c>
      <c r="I390" s="26" t="n">
        <v>0</v>
      </c>
      <c r="J390" s="26" t="n">
        <v>0</v>
      </c>
      <c r="K390" s="27" t="n">
        <f aca="false">SUM(G390:J390)</f>
        <v>0</v>
      </c>
      <c r="L390" s="28" t="n">
        <f aca="false">IF(F389&lt;&gt;"",(F390-(F389+K390))/(F389+K390)*100,0)</f>
        <v>-2.48644892580624</v>
      </c>
      <c r="M390" s="5" t="n">
        <f aca="false">1+L390/100</f>
        <v>0.975135510741938</v>
      </c>
      <c r="N390" s="29" t="n">
        <f aca="false">ROUNDUP((PRODUCT($M$11:M390)-1),4)</f>
        <v>1.3504</v>
      </c>
      <c r="O390" s="30" t="n">
        <f aca="false">((1+(ROUNDUP(N390*100,2))/100)^(365.25/(A390-$A$11+1))-1)</f>
        <v>1.27371285565452</v>
      </c>
    </row>
    <row r="391" customFormat="false" ht="13.5" hidden="false" customHeight="true" outlineLevel="0" collapsed="false">
      <c r="A391" s="24" t="s">
        <v>401</v>
      </c>
      <c r="B391" s="25" t="n">
        <v>134942.18</v>
      </c>
      <c r="C391" s="25" t="n">
        <v>21334.62</v>
      </c>
      <c r="D391" s="25" t="n">
        <v>157010.47</v>
      </c>
      <c r="E391" s="25" t="n">
        <v>12881.28</v>
      </c>
      <c r="F391" s="25" t="n">
        <f aca="false">SUM(B391:E391)</f>
        <v>326168.55</v>
      </c>
      <c r="G391" s="26" t="n">
        <v>0</v>
      </c>
      <c r="H391" s="26" t="n">
        <v>0</v>
      </c>
      <c r="I391" s="26" t="n">
        <v>0</v>
      </c>
      <c r="J391" s="26" t="n">
        <v>0</v>
      </c>
      <c r="K391" s="27" t="n">
        <f aca="false">SUM(G391:J391)</f>
        <v>0</v>
      </c>
      <c r="L391" s="28" t="n">
        <f aca="false">IF(F390&lt;&gt;"",(F391-(F390+K391))/(F390+K391)*100,0)</f>
        <v>1.18620152470851</v>
      </c>
      <c r="M391" s="5" t="n">
        <f aca="false">1+L391/100</f>
        <v>1.01186201524709</v>
      </c>
      <c r="N391" s="29" t="n">
        <f aca="false">ROUNDUP((PRODUCT($M$11:M391)-1),4)</f>
        <v>1.3782</v>
      </c>
      <c r="O391" s="30" t="n">
        <f aca="false">((1+(ROUNDUP(N391*100,2))/100)^(365.25/(A391-$A$11+1))-1)</f>
        <v>1.29453560006786</v>
      </c>
    </row>
    <row r="392" customFormat="false" ht="13.5" hidden="false" customHeight="true" outlineLevel="0" collapsed="false">
      <c r="A392" s="24" t="s">
        <v>402</v>
      </c>
      <c r="B392" s="25" t="n">
        <v>135665.73</v>
      </c>
      <c r="C392" s="25" t="n">
        <v>21334.62</v>
      </c>
      <c r="D392" s="25" t="n">
        <v>158457.58</v>
      </c>
      <c r="E392" s="25" t="n">
        <v>12881.28</v>
      </c>
      <c r="F392" s="25" t="n">
        <f aca="false">SUM(B392:E392)</f>
        <v>328339.21</v>
      </c>
      <c r="G392" s="26" t="n">
        <v>0</v>
      </c>
      <c r="H392" s="26" t="n">
        <v>0</v>
      </c>
      <c r="I392" s="26" t="n">
        <v>0</v>
      </c>
      <c r="J392" s="26" t="n">
        <v>0</v>
      </c>
      <c r="K392" s="27" t="n">
        <f aca="false">SUM(G392:J392)</f>
        <v>0</v>
      </c>
      <c r="L392" s="28" t="n">
        <f aca="false">IF(F391&lt;&gt;"",(F392-(F391+K392))/(F391+K392)*100,0)</f>
        <v>0.665502544619962</v>
      </c>
      <c r="M392" s="5" t="n">
        <f aca="false">1+L392/100</f>
        <v>1.0066550254462</v>
      </c>
      <c r="N392" s="29" t="n">
        <f aca="false">ROUNDUP((PRODUCT($M$11:M392)-1),4)</f>
        <v>1.3941</v>
      </c>
      <c r="O392" s="30" t="n">
        <f aca="false">((1+(ROUNDUP(N392*100,2))/100)^(365.25/(A392-$A$11+1))-1)</f>
        <v>1.30418631076676</v>
      </c>
    </row>
    <row r="393" customFormat="false" ht="13.5" hidden="false" customHeight="true" outlineLevel="0" collapsed="false">
      <c r="A393" s="24" t="s">
        <v>403</v>
      </c>
      <c r="B393" s="25" t="n">
        <v>135665.73</v>
      </c>
      <c r="C393" s="25" t="n">
        <v>21401.71</v>
      </c>
      <c r="D393" s="25" t="n">
        <v>158457.58</v>
      </c>
      <c r="E393" s="25" t="n">
        <v>12948.37</v>
      </c>
      <c r="F393" s="25" t="n">
        <f aca="false">SUM(B393:E393)</f>
        <v>328473.39</v>
      </c>
      <c r="G393" s="26" t="n">
        <v>0</v>
      </c>
      <c r="H393" s="26" t="n">
        <v>0</v>
      </c>
      <c r="I393" s="26" t="n">
        <v>0</v>
      </c>
      <c r="J393" s="26" t="n">
        <v>0</v>
      </c>
      <c r="K393" s="27" t="n">
        <f aca="false">SUM(G393:J393)</f>
        <v>0</v>
      </c>
      <c r="L393" s="28" t="n">
        <f aca="false">IF(F392&lt;&gt;"",(F393-(F392+K393))/(F392+K393)*100,0)</f>
        <v>0.0408662736320749</v>
      </c>
      <c r="M393" s="5" t="n">
        <f aca="false">1+L393/100</f>
        <v>1.00040866273632</v>
      </c>
      <c r="N393" s="29" t="n">
        <f aca="false">ROUNDUP((PRODUCT($M$11:M393)-1),4)</f>
        <v>1.395</v>
      </c>
      <c r="O393" s="30" t="n">
        <f aca="false">((1+(ROUNDUP(N393*100,2))/100)^(365.25/(A393-$A$11+1))-1)</f>
        <v>1.29999418087838</v>
      </c>
    </row>
    <row r="394" customFormat="false" ht="13.5" hidden="false" customHeight="true" outlineLevel="0" collapsed="false">
      <c r="A394" s="24" t="s">
        <v>404</v>
      </c>
      <c r="B394" s="25" t="n">
        <v>132381.68</v>
      </c>
      <c r="C394" s="25" t="n">
        <v>21532.5</v>
      </c>
      <c r="D394" s="25" t="n">
        <v>154621.81</v>
      </c>
      <c r="E394" s="25" t="n">
        <v>13027.5</v>
      </c>
      <c r="F394" s="25" t="n">
        <f aca="false">SUM(B394:E394)</f>
        <v>321563.49</v>
      </c>
      <c r="G394" s="26" t="n">
        <v>0</v>
      </c>
      <c r="H394" s="26" t="n">
        <v>0</v>
      </c>
      <c r="I394" s="26" t="n">
        <v>0</v>
      </c>
      <c r="J394" s="26" t="n">
        <v>0</v>
      </c>
      <c r="K394" s="27" t="n">
        <f aca="false">SUM(G394:J394)</f>
        <v>0</v>
      </c>
      <c r="L394" s="28" t="n">
        <f aca="false">IF(F393&lt;&gt;"",(F394-(F393+K394))/(F393+K394)*100,0)</f>
        <v>-2.10364072413903</v>
      </c>
      <c r="M394" s="5" t="n">
        <f aca="false">1+L394/100</f>
        <v>0.97896359275861</v>
      </c>
      <c r="N394" s="29" t="n">
        <f aca="false">ROUNDUP((PRODUCT($M$11:M394)-1),4)</f>
        <v>1.3447</v>
      </c>
      <c r="O394" s="30" t="n">
        <f aca="false">((1+(ROUNDUP(N394*100,2))/100)^(365.25/(A394-$A$11+1))-1)</f>
        <v>1.24914065212579</v>
      </c>
    </row>
    <row r="395" customFormat="false" ht="13.5" hidden="false" customHeight="true" outlineLevel="0" collapsed="false">
      <c r="A395" s="24" t="s">
        <v>405</v>
      </c>
      <c r="B395" s="25" t="n">
        <v>132107.66</v>
      </c>
      <c r="C395" s="25" t="n">
        <v>21379.38</v>
      </c>
      <c r="D395" s="25" t="n">
        <v>154301.75</v>
      </c>
      <c r="E395" s="25" t="n">
        <v>12934.86</v>
      </c>
      <c r="F395" s="25" t="n">
        <f aca="false">SUM(B395:E395)</f>
        <v>320723.65</v>
      </c>
      <c r="G395" s="26" t="n">
        <v>0</v>
      </c>
      <c r="H395" s="26" t="n">
        <v>0</v>
      </c>
      <c r="I395" s="26" t="n">
        <v>0</v>
      </c>
      <c r="J395" s="26" t="n">
        <v>0</v>
      </c>
      <c r="K395" s="27" t="n">
        <f aca="false">SUM(G395:J395)</f>
        <v>0</v>
      </c>
      <c r="L395" s="28" t="n">
        <f aca="false">IF(F394&lt;&gt;"",(F395-(F394+K395))/(F394+K395)*100,0)</f>
        <v>-0.261173928669566</v>
      </c>
      <c r="M395" s="5" t="n">
        <f aca="false">1+L395/100</f>
        <v>0.997388260713304</v>
      </c>
      <c r="N395" s="29" t="n">
        <f aca="false">ROUNDUP((PRODUCT($M$11:M395)-1),4)</f>
        <v>1.3385</v>
      </c>
      <c r="O395" s="30" t="n">
        <f aca="false">((1+(ROUNDUP(N395*100,2))/100)^(365.25/(A395-$A$11+1))-1)</f>
        <v>1.23877972975311</v>
      </c>
    </row>
    <row r="396" customFormat="false" ht="13.5" hidden="false" customHeight="true" outlineLevel="0" collapsed="false">
      <c r="A396" s="24" t="s">
        <v>406</v>
      </c>
      <c r="B396" s="25" t="n">
        <v>133077.2</v>
      </c>
      <c r="C396" s="25" t="n">
        <v>21660.1</v>
      </c>
      <c r="D396" s="25" t="n">
        <v>155434.17</v>
      </c>
      <c r="E396" s="25" t="n">
        <v>13104.7</v>
      </c>
      <c r="F396" s="25" t="n">
        <f aca="false">SUM(B396:E396)</f>
        <v>323276.17</v>
      </c>
      <c r="G396" s="26" t="n">
        <v>0</v>
      </c>
      <c r="H396" s="26" t="n">
        <v>0</v>
      </c>
      <c r="I396" s="26" t="n">
        <v>0</v>
      </c>
      <c r="J396" s="26" t="n">
        <v>0</v>
      </c>
      <c r="K396" s="27" t="n">
        <f aca="false">SUM(G396:J396)</f>
        <v>0</v>
      </c>
      <c r="L396" s="28" t="n">
        <f aca="false">IF(F395&lt;&gt;"",(F396-(F395+K396))/(F395+K396)*100,0)</f>
        <v>0.795862731045877</v>
      </c>
      <c r="M396" s="5" t="n">
        <f aca="false">1+L396/100</f>
        <v>1.00795862731046</v>
      </c>
      <c r="N396" s="29" t="n">
        <f aca="false">ROUNDUP((PRODUCT($M$11:M396)-1),4)</f>
        <v>1.3571</v>
      </c>
      <c r="O396" s="30" t="n">
        <f aca="false">((1+(ROUNDUP(N396*100,2))/100)^(365.25/(A396-$A$11+1))-1)</f>
        <v>1.25092113072302</v>
      </c>
    </row>
    <row r="397" customFormat="false" ht="13.5" hidden="false" customHeight="true" outlineLevel="0" collapsed="false">
      <c r="A397" s="24" t="s">
        <v>407</v>
      </c>
      <c r="B397" s="25" t="n">
        <v>132001.24</v>
      </c>
      <c r="C397" s="25" t="n">
        <v>21427.23</v>
      </c>
      <c r="D397" s="25" t="n">
        <v>155049.07</v>
      </c>
      <c r="E397" s="25" t="n">
        <v>12963.81</v>
      </c>
      <c r="F397" s="25" t="n">
        <f aca="false">SUM(B397:E397)</f>
        <v>321441.35</v>
      </c>
      <c r="G397" s="26" t="n">
        <v>0</v>
      </c>
      <c r="H397" s="26" t="n">
        <v>0</v>
      </c>
      <c r="I397" s="26" t="n">
        <v>0</v>
      </c>
      <c r="J397" s="26" t="n">
        <v>0</v>
      </c>
      <c r="K397" s="27" t="n">
        <f aca="false">SUM(G397:J397)</f>
        <v>0</v>
      </c>
      <c r="L397" s="28" t="n">
        <f aca="false">IF(F396&lt;&gt;"",(F397-(F396+K397))/(F396+K397)*100,0)</f>
        <v>-0.567570446036918</v>
      </c>
      <c r="M397" s="5" t="n">
        <f aca="false">1+L397/100</f>
        <v>0.994324295539631</v>
      </c>
      <c r="N397" s="29" t="n">
        <f aca="false">ROUNDUP((PRODUCT($M$11:M397)-1),4)</f>
        <v>1.3438</v>
      </c>
      <c r="O397" s="30" t="n">
        <f aca="false">((1+(ROUNDUP(N397*100,2))/100)^(365.25/(A397-$A$11+1))-1)</f>
        <v>1.23424318291131</v>
      </c>
    </row>
    <row r="398" customFormat="false" ht="13.5" hidden="false" customHeight="true" outlineLevel="0" collapsed="false">
      <c r="A398" s="24" t="s">
        <v>408</v>
      </c>
      <c r="B398" s="25" t="n">
        <v>130837.99</v>
      </c>
      <c r="C398" s="25" t="n">
        <v>21841.26</v>
      </c>
      <c r="D398" s="25" t="n">
        <v>153682.72</v>
      </c>
      <c r="E398" s="25" t="n">
        <v>13321.14</v>
      </c>
      <c r="F398" s="25" t="n">
        <f aca="false">SUM(B398:E398)</f>
        <v>319683.11</v>
      </c>
      <c r="G398" s="26" t="n">
        <v>0</v>
      </c>
      <c r="H398" s="26" t="n">
        <v>0</v>
      </c>
      <c r="I398" s="26" t="n">
        <v>0</v>
      </c>
      <c r="J398" s="26" t="n">
        <v>0</v>
      </c>
      <c r="K398" s="27" t="n">
        <f aca="false">SUM(G398:J398)</f>
        <v>0</v>
      </c>
      <c r="L398" s="28" t="n">
        <f aca="false">IF(F397&lt;&gt;"",(F398-(F397+K398))/(F397+K398)*100,0)</f>
        <v>-0.546986254257578</v>
      </c>
      <c r="M398" s="5" t="n">
        <f aca="false">1+L398/100</f>
        <v>0.994530137457424</v>
      </c>
      <c r="N398" s="29" t="n">
        <f aca="false">ROUNDUP((PRODUCT($M$11:M398)-1),4)</f>
        <v>1.3309</v>
      </c>
      <c r="O398" s="30" t="n">
        <f aca="false">((1+(ROUNDUP(N398*100,2))/100)^(365.25/(A398-$A$11+1))-1)</f>
        <v>1.21806491905852</v>
      </c>
    </row>
    <row r="399" customFormat="false" ht="13.5" hidden="false" customHeight="true" outlineLevel="0" collapsed="false">
      <c r="A399" s="24" t="s">
        <v>409</v>
      </c>
      <c r="B399" s="25" t="n">
        <v>130837.99</v>
      </c>
      <c r="C399" s="25" t="n">
        <v>21841.26</v>
      </c>
      <c r="D399" s="25" t="n">
        <v>153682.72</v>
      </c>
      <c r="E399" s="25" t="n">
        <v>13321.14</v>
      </c>
      <c r="F399" s="25" t="n">
        <f aca="false">SUM(B399:E399)</f>
        <v>319683.11</v>
      </c>
      <c r="G399" s="26" t="n">
        <v>0</v>
      </c>
      <c r="H399" s="26" t="n">
        <v>0</v>
      </c>
      <c r="I399" s="26" t="n">
        <v>0</v>
      </c>
      <c r="J399" s="26" t="n">
        <v>0</v>
      </c>
      <c r="K399" s="27" t="n">
        <f aca="false">SUM(G399:J399)</f>
        <v>0</v>
      </c>
      <c r="L399" s="28" t="n">
        <f aca="false">IF(F398&lt;&gt;"",(F399-(F398+K399))/(F398+K399)*100,0)</f>
        <v>0</v>
      </c>
      <c r="M399" s="5" t="n">
        <f aca="false">1+L399/100</f>
        <v>1</v>
      </c>
      <c r="N399" s="29" t="n">
        <f aca="false">ROUNDUP((PRODUCT($M$11:M399)-1),4)</f>
        <v>1.3309</v>
      </c>
      <c r="O399" s="30" t="n">
        <f aca="false">((1+(ROUNDUP(N399*100,2))/100)^(365.25/(A399-$A$11+1))-1)</f>
        <v>1.21352718019353</v>
      </c>
    </row>
    <row r="400" customFormat="false" ht="13.5" hidden="false" customHeight="true" outlineLevel="0" collapsed="false">
      <c r="A400" s="24" t="s">
        <v>410</v>
      </c>
      <c r="B400" s="25" t="n">
        <v>130837.99</v>
      </c>
      <c r="C400" s="25" t="n">
        <v>21841.26</v>
      </c>
      <c r="D400" s="25" t="n">
        <v>153682.72</v>
      </c>
      <c r="E400" s="25" t="n">
        <v>13321.14</v>
      </c>
      <c r="F400" s="25" t="n">
        <f aca="false">SUM(B400:E400)</f>
        <v>319683.11</v>
      </c>
      <c r="G400" s="26" t="n">
        <v>0</v>
      </c>
      <c r="H400" s="26" t="n">
        <v>0</v>
      </c>
      <c r="I400" s="26" t="n">
        <v>0</v>
      </c>
      <c r="J400" s="26" t="n">
        <v>0</v>
      </c>
      <c r="K400" s="27" t="n">
        <f aca="false">SUM(G400:J400)</f>
        <v>0</v>
      </c>
      <c r="L400" s="28" t="n">
        <f aca="false">IF(F399&lt;&gt;"",(F400-(F399+K400))/(F399+K400)*100,0)</f>
        <v>0</v>
      </c>
      <c r="M400" s="5" t="n">
        <f aca="false">1+L400/100</f>
        <v>1</v>
      </c>
      <c r="N400" s="29" t="n">
        <f aca="false">ROUNDUP((PRODUCT($M$11:M400)-1),4)</f>
        <v>1.3309</v>
      </c>
      <c r="O400" s="30" t="n">
        <f aca="false">((1+(ROUNDUP(N400*100,2))/100)^(365.25/(A400-$A$11+1))-1)</f>
        <v>1.20902192387864</v>
      </c>
    </row>
    <row r="401" customFormat="false" ht="13.5" hidden="false" customHeight="true" outlineLevel="0" collapsed="false">
      <c r="A401" s="24" t="s">
        <v>411</v>
      </c>
      <c r="B401" s="25" t="n">
        <v>130837.99</v>
      </c>
      <c r="C401" s="25" t="n">
        <v>21841.26</v>
      </c>
      <c r="D401" s="25" t="n">
        <v>153682.72</v>
      </c>
      <c r="E401" s="25" t="n">
        <v>13321.14</v>
      </c>
      <c r="F401" s="25" t="n">
        <f aca="false">SUM(B401:E401)</f>
        <v>319683.11</v>
      </c>
      <c r="G401" s="26" t="n">
        <v>0</v>
      </c>
      <c r="H401" s="26" t="n">
        <v>0</v>
      </c>
      <c r="I401" s="26" t="n">
        <v>0</v>
      </c>
      <c r="J401" s="26" t="n">
        <v>0</v>
      </c>
      <c r="K401" s="27" t="n">
        <f aca="false">SUM(G401:J401)</f>
        <v>0</v>
      </c>
      <c r="L401" s="28" t="n">
        <f aca="false">IF(F400&lt;&gt;"",(F401-(F400+K401))/(F400+K401)*100,0)</f>
        <v>0</v>
      </c>
      <c r="M401" s="5" t="n">
        <f aca="false">1+L401/100</f>
        <v>1</v>
      </c>
      <c r="N401" s="29" t="n">
        <f aca="false">ROUNDUP((PRODUCT($M$11:M401)-1),4)</f>
        <v>1.3309</v>
      </c>
      <c r="O401" s="30" t="n">
        <f aca="false">((1+(ROUNDUP(N401*100,2))/100)^(365.25/(A401-$A$11+1))-1)</f>
        <v>1.20454881182839</v>
      </c>
    </row>
    <row r="402" customFormat="false" ht="13.5" hidden="false" customHeight="true" outlineLevel="0" collapsed="false">
      <c r="A402" s="24" t="s">
        <v>412</v>
      </c>
      <c r="B402" s="25" t="n">
        <v>130837.99</v>
      </c>
      <c r="C402" s="25" t="n">
        <v>21841.26</v>
      </c>
      <c r="D402" s="25" t="n">
        <v>153682.72</v>
      </c>
      <c r="E402" s="25" t="n">
        <v>13321.14</v>
      </c>
      <c r="F402" s="25" t="n">
        <f aca="false">SUM(B402:E402)</f>
        <v>319683.11</v>
      </c>
      <c r="G402" s="26" t="n">
        <v>0</v>
      </c>
      <c r="H402" s="26" t="n">
        <v>0</v>
      </c>
      <c r="I402" s="26" t="n">
        <v>0</v>
      </c>
      <c r="J402" s="26" t="n">
        <v>0</v>
      </c>
      <c r="K402" s="27" t="n">
        <f aca="false">SUM(G402:J402)</f>
        <v>0</v>
      </c>
      <c r="L402" s="28" t="n">
        <f aca="false">IF(F401&lt;&gt;"",(F402-(F401+K402))/(F401+K402)*100,0)</f>
        <v>0</v>
      </c>
      <c r="M402" s="5" t="n">
        <f aca="false">1+L402/100</f>
        <v>1</v>
      </c>
      <c r="N402" s="29" t="n">
        <f aca="false">ROUNDUP((PRODUCT($M$11:M402)-1),4)</f>
        <v>1.3309</v>
      </c>
      <c r="O402" s="30" t="n">
        <f aca="false">((1+(ROUNDUP(N402*100,2))/100)^(365.25/(A402-$A$11+1))-1)</f>
        <v>1.20010751034116</v>
      </c>
    </row>
    <row r="403" customFormat="false" ht="13.5" hidden="false" customHeight="true" outlineLevel="0" collapsed="false">
      <c r="A403" s="24" t="s">
        <v>413</v>
      </c>
      <c r="B403" s="25" t="n">
        <v>130295.48</v>
      </c>
      <c r="C403" s="25" t="n">
        <v>22125.5</v>
      </c>
      <c r="D403" s="25" t="n">
        <v>153045.48</v>
      </c>
      <c r="E403" s="25" t="n">
        <v>13494.5</v>
      </c>
      <c r="F403" s="25" t="n">
        <f aca="false">SUM(B403:E403)</f>
        <v>318960.96</v>
      </c>
      <c r="G403" s="26" t="n">
        <v>0</v>
      </c>
      <c r="H403" s="26" t="n">
        <v>0</v>
      </c>
      <c r="I403" s="26" t="n">
        <v>0</v>
      </c>
      <c r="J403" s="26" t="n">
        <v>0</v>
      </c>
      <c r="K403" s="27" t="n">
        <f aca="false">SUM(G403:J403)</f>
        <v>0</v>
      </c>
      <c r="L403" s="28" t="n">
        <f aca="false">IF(F402&lt;&gt;"",(F403-(F402+K403))/(F402+K403)*100,0)</f>
        <v>-0.225895575152521</v>
      </c>
      <c r="M403" s="5" t="n">
        <f aca="false">1+L403/100</f>
        <v>0.997741044248475</v>
      </c>
      <c r="N403" s="29" t="n">
        <f aca="false">ROUNDUP((PRODUCT($M$11:M403)-1),4)</f>
        <v>1.3257</v>
      </c>
      <c r="O403" s="30" t="n">
        <f aca="false">((1+(ROUNDUP(N403*100,2))/100)^(365.25/(A403-$A$11+1))-1)</f>
        <v>1.19114483172115</v>
      </c>
    </row>
    <row r="404" customFormat="false" ht="13.5" hidden="false" customHeight="true" outlineLevel="0" collapsed="false">
      <c r="A404" s="24" t="s">
        <v>414</v>
      </c>
      <c r="B404" s="25" t="n">
        <v>131187.29</v>
      </c>
      <c r="C404" s="25" t="n">
        <v>21850.95</v>
      </c>
      <c r="D404" s="25" t="n">
        <v>154093.01</v>
      </c>
      <c r="E404" s="25" t="n">
        <v>13327.05</v>
      </c>
      <c r="F404" s="25" t="n">
        <f aca="false">SUM(B404:E404)</f>
        <v>320458.3</v>
      </c>
      <c r="G404" s="26" t="n">
        <v>0</v>
      </c>
      <c r="H404" s="26" t="n">
        <v>0</v>
      </c>
      <c r="I404" s="26" t="n">
        <v>0</v>
      </c>
      <c r="J404" s="26" t="n">
        <v>0</v>
      </c>
      <c r="K404" s="27" t="n">
        <f aca="false">SUM(G404:J404)</f>
        <v>0</v>
      </c>
      <c r="L404" s="28" t="n">
        <f aca="false">IF(F403&lt;&gt;"",(F404-(F403+K404))/(F403+K404)*100,0)</f>
        <v>0.469443031523364</v>
      </c>
      <c r="M404" s="5" t="n">
        <f aca="false">1+L404/100</f>
        <v>1.00469443031523</v>
      </c>
      <c r="N404" s="29" t="n">
        <f aca="false">ROUNDUP((PRODUCT($M$11:M404)-1),4)</f>
        <v>1.3366</v>
      </c>
      <c r="O404" s="30" t="n">
        <f aca="false">((1+(ROUNDUP(N404*100,2))/100)^(365.25/(A404-$A$11+1))-1)</f>
        <v>1.19628623201686</v>
      </c>
    </row>
    <row r="405" customFormat="false" ht="13.5" hidden="false" customHeight="true" outlineLevel="0" collapsed="false">
      <c r="A405" s="24" t="s">
        <v>415</v>
      </c>
      <c r="B405" s="25" t="n">
        <v>131839.51</v>
      </c>
      <c r="C405" s="25" t="n">
        <v>21731.44</v>
      </c>
      <c r="D405" s="25" t="n">
        <v>154859.11</v>
      </c>
      <c r="E405" s="25" t="n">
        <v>13254.16</v>
      </c>
      <c r="F405" s="25" t="n">
        <f aca="false">SUM(B405:E405)</f>
        <v>321684.22</v>
      </c>
      <c r="G405" s="26" t="n">
        <v>0</v>
      </c>
      <c r="H405" s="26" t="n">
        <v>0</v>
      </c>
      <c r="I405" s="26" t="n">
        <v>0</v>
      </c>
      <c r="J405" s="26" t="n">
        <v>0</v>
      </c>
      <c r="K405" s="27" t="n">
        <f aca="false">SUM(G405:J405)</f>
        <v>0</v>
      </c>
      <c r="L405" s="28" t="n">
        <f aca="false">IF(F404&lt;&gt;"",(F405-(F404+K405))/(F404+K405)*100,0)</f>
        <v>0.382552113644716</v>
      </c>
      <c r="M405" s="5" t="n">
        <f aca="false">1+L405/100</f>
        <v>1.00382552113645</v>
      </c>
      <c r="N405" s="29" t="n">
        <f aca="false">ROUNDUP((PRODUCT($M$11:M405)-1),4)</f>
        <v>1.3455</v>
      </c>
      <c r="O405" s="30" t="n">
        <f aca="false">((1+(ROUNDUP(N405*100,2))/100)^(365.25/(A405-$A$11+1))-1)</f>
        <v>1.1996349743322</v>
      </c>
    </row>
    <row r="406" customFormat="false" ht="13.5" hidden="false" customHeight="true" outlineLevel="0" collapsed="false">
      <c r="A406" s="24" t="s">
        <v>416</v>
      </c>
      <c r="B406" s="25" t="n">
        <v>131839.51</v>
      </c>
      <c r="C406" s="25" t="n">
        <v>21731.44</v>
      </c>
      <c r="D406" s="25" t="n">
        <v>154859.11</v>
      </c>
      <c r="E406" s="25" t="n">
        <v>13254.16</v>
      </c>
      <c r="F406" s="25" t="n">
        <f aca="false">SUM(B406:E406)</f>
        <v>321684.22</v>
      </c>
      <c r="G406" s="26" t="n">
        <v>0</v>
      </c>
      <c r="H406" s="26" t="n">
        <v>0</v>
      </c>
      <c r="I406" s="26" t="n">
        <v>0</v>
      </c>
      <c r="J406" s="26" t="n">
        <v>0</v>
      </c>
      <c r="K406" s="27" t="n">
        <f aca="false">SUM(G406:J406)</f>
        <v>0</v>
      </c>
      <c r="L406" s="28" t="n">
        <f aca="false">IF(F405&lt;&gt;"",(F406-(F405+K406))/(F405+K406)*100,0)</f>
        <v>0</v>
      </c>
      <c r="M406" s="5" t="n">
        <f aca="false">1+L406/100</f>
        <v>1</v>
      </c>
      <c r="N406" s="29" t="n">
        <f aca="false">ROUNDUP((PRODUCT($M$11:M406)-1),4)</f>
        <v>1.3455</v>
      </c>
      <c r="O406" s="30" t="n">
        <f aca="false">((1+(ROUNDUP(N406*100,2))/100)^(365.25/(A406-$A$11+1))-1)</f>
        <v>1.19526065943128</v>
      </c>
    </row>
    <row r="407" customFormat="false" ht="13.5" hidden="false" customHeight="true" outlineLevel="0" collapsed="false">
      <c r="A407" s="24" t="s">
        <v>417</v>
      </c>
      <c r="B407" s="25" t="n">
        <v>131839.51</v>
      </c>
      <c r="C407" s="25" t="n">
        <v>21731.44</v>
      </c>
      <c r="D407" s="25" t="n">
        <v>154859.11</v>
      </c>
      <c r="E407" s="25" t="n">
        <v>13254.16</v>
      </c>
      <c r="F407" s="25" t="n">
        <f aca="false">SUM(B407:E407)</f>
        <v>321684.22</v>
      </c>
      <c r="G407" s="26" t="n">
        <v>0</v>
      </c>
      <c r="H407" s="26" t="n">
        <v>0</v>
      </c>
      <c r="I407" s="26" t="n">
        <v>0</v>
      </c>
      <c r="J407" s="26" t="n">
        <v>0</v>
      </c>
      <c r="K407" s="27" t="n">
        <f aca="false">SUM(G407:J407)</f>
        <v>0</v>
      </c>
      <c r="L407" s="28" t="n">
        <f aca="false">IF(F406&lt;&gt;"",(F407-(F406+K407))/(F406+K407)*100,0)</f>
        <v>0</v>
      </c>
      <c r="M407" s="5" t="n">
        <f aca="false">1+L407/100</f>
        <v>1</v>
      </c>
      <c r="N407" s="29" t="n">
        <f aca="false">ROUNDUP((PRODUCT($M$11:M407)-1),4)</f>
        <v>1.3455</v>
      </c>
      <c r="O407" s="30" t="n">
        <f aca="false">((1+(ROUNDUP(N407*100,2))/100)^(365.25/(A407-$A$11+1))-1)</f>
        <v>1.19091701478777</v>
      </c>
    </row>
    <row r="408" customFormat="false" ht="13.5" hidden="false" customHeight="true" outlineLevel="0" collapsed="false">
      <c r="A408" s="24" t="s">
        <v>418</v>
      </c>
      <c r="B408" s="25" t="n">
        <v>135918.44</v>
      </c>
      <c r="C408" s="25" t="n">
        <v>21731.44</v>
      </c>
      <c r="D408" s="25" t="n">
        <v>154737.92</v>
      </c>
      <c r="E408" s="25" t="n">
        <v>13254.16</v>
      </c>
      <c r="F408" s="25" t="n">
        <f aca="false">SUM(B408:E408)</f>
        <v>325641.96</v>
      </c>
      <c r="G408" s="26" t="n">
        <v>4182.11</v>
      </c>
      <c r="H408" s="26" t="n">
        <v>0</v>
      </c>
      <c r="I408" s="26" t="n">
        <v>0</v>
      </c>
      <c r="J408" s="26" t="n">
        <v>0</v>
      </c>
      <c r="K408" s="27" t="n">
        <f aca="false">SUM(G408:J408)</f>
        <v>4182.11</v>
      </c>
      <c r="L408" s="28" t="n">
        <f aca="false">IF(F407&lt;&gt;"",(F408-(F407+K408))/(F407+K408)*100,0)</f>
        <v>-0.0688533853742843</v>
      </c>
      <c r="M408" s="5" t="n">
        <f aca="false">1+L408/100</f>
        <v>0.999311466146257</v>
      </c>
      <c r="N408" s="29" t="n">
        <f aca="false">ROUNDUP((PRODUCT($M$11:M408)-1),4)</f>
        <v>1.3439</v>
      </c>
      <c r="O408" s="30" t="n">
        <f aca="false">((1+(ROUNDUP(N408*100,2))/100)^(365.25/(A408-$A$11+1))-1)</f>
        <v>1.18523482030205</v>
      </c>
    </row>
    <row r="409" customFormat="false" ht="13.5" hidden="false" customHeight="true" outlineLevel="0" collapsed="false">
      <c r="A409" s="24" t="s">
        <v>419</v>
      </c>
      <c r="B409" s="25" t="n">
        <v>135090.4</v>
      </c>
      <c r="C409" s="25" t="n">
        <v>22870.44</v>
      </c>
      <c r="D409" s="25" t="n">
        <v>153795.23</v>
      </c>
      <c r="E409" s="25" t="n">
        <v>13529.96</v>
      </c>
      <c r="F409" s="25" t="n">
        <f aca="false">SUM(B409:E409)</f>
        <v>325286.03</v>
      </c>
      <c r="G409" s="26" t="n">
        <v>0</v>
      </c>
      <c r="H409" s="26" t="n">
        <v>686.8</v>
      </c>
      <c r="I409" s="26" t="n">
        <v>0</v>
      </c>
      <c r="J409" s="26" t="n">
        <v>0</v>
      </c>
      <c r="K409" s="27" t="n">
        <f aca="false">SUM(G409:J409)</f>
        <v>686.8</v>
      </c>
      <c r="L409" s="28" t="n">
        <f aca="false">IF(F408&lt;&gt;"",(F409-(F408+K409))/(F408+K409)*100,0)</f>
        <v>-0.319533589377774</v>
      </c>
      <c r="M409" s="5" t="n">
        <f aca="false">1+L409/100</f>
        <v>0.996804664106222</v>
      </c>
      <c r="N409" s="29" t="n">
        <f aca="false">ROUNDUP((PRODUCT($M$11:M409)-1),4)</f>
        <v>1.3364</v>
      </c>
      <c r="O409" s="30" t="n">
        <f aca="false">((1+(ROUNDUP(N409*100,2))/100)^(365.25/(A409-$A$11+1))-1)</f>
        <v>1.17456849899403</v>
      </c>
    </row>
    <row r="410" customFormat="false" ht="13.5" hidden="false" customHeight="true" outlineLevel="0" collapsed="false">
      <c r="A410" s="24" t="s">
        <v>420</v>
      </c>
      <c r="B410" s="25" t="n">
        <v>135089.69</v>
      </c>
      <c r="C410" s="25" t="n">
        <v>22930.38</v>
      </c>
      <c r="D410" s="25" t="n">
        <v>153794.41</v>
      </c>
      <c r="E410" s="25" t="n">
        <v>13565.42</v>
      </c>
      <c r="F410" s="25" t="n">
        <f aca="false">SUM(B410:E410)</f>
        <v>325379.9</v>
      </c>
      <c r="G410" s="26" t="n">
        <v>0</v>
      </c>
      <c r="H410" s="26" t="n">
        <v>0</v>
      </c>
      <c r="I410" s="26" t="n">
        <v>0</v>
      </c>
      <c r="J410" s="26" t="n">
        <v>0</v>
      </c>
      <c r="K410" s="27" t="n">
        <f aca="false">SUM(G410:J410)</f>
        <v>0</v>
      </c>
      <c r="L410" s="28" t="n">
        <f aca="false">IF(F409&lt;&gt;"",(F410-(F409+K410))/(F409+K410)*100,0)</f>
        <v>0.0288576795013285</v>
      </c>
      <c r="M410" s="5" t="n">
        <f aca="false">1+L410/100</f>
        <v>1.00028857679501</v>
      </c>
      <c r="N410" s="29" t="n">
        <f aca="false">ROUNDUP((PRODUCT($M$11:M410)-1),4)</f>
        <v>1.3371</v>
      </c>
      <c r="O410" s="30" t="n">
        <f aca="false">((1+(ROUNDUP(N410*100,2))/100)^(365.25/(A410-$A$11+1))-1)</f>
        <v>1.17094317270644</v>
      </c>
    </row>
    <row r="411" customFormat="false" ht="13.5" hidden="false" customHeight="true" outlineLevel="0" collapsed="false">
      <c r="A411" s="24" t="s">
        <v>421</v>
      </c>
      <c r="B411" s="25" t="n">
        <v>137309.14</v>
      </c>
      <c r="C411" s="25" t="n">
        <v>23133.51</v>
      </c>
      <c r="D411" s="25" t="n">
        <v>156321.17</v>
      </c>
      <c r="E411" s="25" t="n">
        <v>13685.59</v>
      </c>
      <c r="F411" s="25" t="n">
        <f aca="false">SUM(B411:E411)</f>
        <v>330449.41</v>
      </c>
      <c r="G411" s="26" t="n">
        <v>0</v>
      </c>
      <c r="H411" s="26" t="n">
        <v>0</v>
      </c>
      <c r="I411" s="26" t="n">
        <v>0</v>
      </c>
      <c r="J411" s="26" t="n">
        <v>0</v>
      </c>
      <c r="K411" s="27" t="n">
        <f aca="false">SUM(G411:J411)</f>
        <v>0</v>
      </c>
      <c r="L411" s="28" t="n">
        <f aca="false">IF(F410&lt;&gt;"",(F411-(F410+K411))/(F410+K411)*100,0)</f>
        <v>1.55802801586699</v>
      </c>
      <c r="M411" s="5" t="n">
        <f aca="false">1+L411/100</f>
        <v>1.01558028015867</v>
      </c>
      <c r="N411" s="29" t="n">
        <f aca="false">ROUNDUP((PRODUCT($M$11:M411)-1),4)</f>
        <v>1.3735</v>
      </c>
      <c r="O411" s="30" t="n">
        <f aca="false">((1+(ROUNDUP(N411*100,2))/100)^(365.25/(A411-$A$11+1))-1)</f>
        <v>1.19746764806044</v>
      </c>
    </row>
    <row r="412" customFormat="false" ht="13.5" hidden="false" customHeight="true" outlineLevel="0" collapsed="false">
      <c r="A412" s="24" t="s">
        <v>422</v>
      </c>
      <c r="B412" s="25" t="n">
        <v>138239.25</v>
      </c>
      <c r="C412" s="25" t="n">
        <v>23603.04</v>
      </c>
      <c r="D412" s="25" t="n">
        <v>157380.07</v>
      </c>
      <c r="E412" s="25" t="n">
        <v>13963.36</v>
      </c>
      <c r="F412" s="25" t="n">
        <f aca="false">SUM(B412:E412)</f>
        <v>333185.72</v>
      </c>
      <c r="G412" s="26" t="n">
        <v>0</v>
      </c>
      <c r="H412" s="26" t="n">
        <v>0</v>
      </c>
      <c r="I412" s="26" t="n">
        <v>0</v>
      </c>
      <c r="J412" s="26" t="n">
        <v>0</v>
      </c>
      <c r="K412" s="27" t="n">
        <f aca="false">SUM(G412:J412)</f>
        <v>0</v>
      </c>
      <c r="L412" s="28" t="n">
        <f aca="false">IF(F411&lt;&gt;"",(F412-(F411+K412))/(F411+K412)*100,0)</f>
        <v>0.828057160096003</v>
      </c>
      <c r="M412" s="5" t="n">
        <f aca="false">1+L412/100</f>
        <v>1.00828057160096</v>
      </c>
      <c r="N412" s="29" t="n">
        <f aca="false">ROUNDUP((PRODUCT($M$11:M412)-1),4)</f>
        <v>1.3932</v>
      </c>
      <c r="O412" s="30" t="n">
        <f aca="false">((1+(ROUNDUP(N412*100,2))/100)^(365.25/(A412-$A$11+1))-1)</f>
        <v>1.20970107224048</v>
      </c>
    </row>
    <row r="413" customFormat="false" ht="13.5" hidden="false" customHeight="true" outlineLevel="0" collapsed="false">
      <c r="A413" s="24" t="s">
        <v>423</v>
      </c>
      <c r="B413" s="25" t="n">
        <v>139302.63</v>
      </c>
      <c r="C413" s="25" t="n">
        <v>23603.04</v>
      </c>
      <c r="D413" s="25" t="n">
        <v>157380.07</v>
      </c>
      <c r="E413" s="25" t="n">
        <v>13963.36</v>
      </c>
      <c r="F413" s="25" t="n">
        <f aca="false">SUM(B413:E413)</f>
        <v>334249.1</v>
      </c>
      <c r="G413" s="26" t="n">
        <v>0</v>
      </c>
      <c r="H413" s="26" t="n">
        <v>0</v>
      </c>
      <c r="I413" s="26" t="n">
        <v>0</v>
      </c>
      <c r="J413" s="26" t="n">
        <v>0</v>
      </c>
      <c r="K413" s="27" t="n">
        <f aca="false">SUM(G413:J413)</f>
        <v>0</v>
      </c>
      <c r="L413" s="28" t="n">
        <f aca="false">IF(F412&lt;&gt;"",(F413-(F412+K413))/(F412+K413)*100,0)</f>
        <v>0.319155334748441</v>
      </c>
      <c r="M413" s="5" t="n">
        <f aca="false">1+L413/100</f>
        <v>1.00319155334748</v>
      </c>
      <c r="N413" s="29" t="n">
        <f aca="false">ROUNDUP((PRODUCT($M$11:M413)-1),4)</f>
        <v>1.4008</v>
      </c>
      <c r="O413" s="30" t="n">
        <f aca="false">((1+(ROUNDUP(N413*100,2))/100)^(365.25/(A413-$A$11+1))-1)</f>
        <v>1.21170450815475</v>
      </c>
    </row>
    <row r="414" customFormat="false" ht="13.5" hidden="false" customHeight="true" outlineLevel="0" collapsed="false">
      <c r="A414" s="24" t="s">
        <v>424</v>
      </c>
      <c r="B414" s="25" t="n">
        <v>139302.63</v>
      </c>
      <c r="C414" s="25" t="n">
        <v>23957.44</v>
      </c>
      <c r="D414" s="25" t="n">
        <v>157380.07</v>
      </c>
      <c r="E414" s="25" t="n">
        <v>13963.36</v>
      </c>
      <c r="F414" s="25" t="n">
        <f aca="false">SUM(B414:E414)</f>
        <v>334603.5</v>
      </c>
      <c r="G414" s="26" t="n">
        <v>0</v>
      </c>
      <c r="H414" s="26" t="n">
        <v>0</v>
      </c>
      <c r="I414" s="26" t="n">
        <v>0</v>
      </c>
      <c r="J414" s="26" t="n">
        <v>0</v>
      </c>
      <c r="K414" s="27" t="n">
        <f aca="false">SUM(G414:J414)</f>
        <v>0</v>
      </c>
      <c r="L414" s="28" t="n">
        <f aca="false">IF(F413&lt;&gt;"",(F414-(F413+K414))/(F413+K414)*100,0)</f>
        <v>0.106028707332335</v>
      </c>
      <c r="M414" s="5" t="n">
        <f aca="false">1+L414/100</f>
        <v>1.00106028707332</v>
      </c>
      <c r="N414" s="29" t="n">
        <f aca="false">ROUNDUP((PRODUCT($M$11:M414)-1),4)</f>
        <v>1.4034</v>
      </c>
      <c r="O414" s="30" t="n">
        <f aca="false">((1+(ROUNDUP(N414*100,2))/100)^(365.25/(A414-$A$11+1))-1)</f>
        <v>1.20952441635824</v>
      </c>
    </row>
    <row r="415" customFormat="false" ht="13.5" hidden="false" customHeight="true" outlineLevel="0" collapsed="false">
      <c r="A415" s="24" t="s">
        <v>425</v>
      </c>
      <c r="B415" s="25" t="n">
        <v>138088.11</v>
      </c>
      <c r="C415" s="25" t="n">
        <v>24505</v>
      </c>
      <c r="D415" s="25" t="n">
        <v>156007.94</v>
      </c>
      <c r="E415" s="25" t="n">
        <v>14282.5</v>
      </c>
      <c r="F415" s="25" t="n">
        <f aca="false">SUM(B415:E415)</f>
        <v>332883.55</v>
      </c>
      <c r="G415" s="26" t="n">
        <v>0</v>
      </c>
      <c r="H415" s="26" t="n">
        <v>0</v>
      </c>
      <c r="I415" s="26" t="n">
        <v>0</v>
      </c>
      <c r="J415" s="26" t="n">
        <v>0</v>
      </c>
      <c r="K415" s="27" t="n">
        <f aca="false">SUM(G415:J415)</f>
        <v>0</v>
      </c>
      <c r="L415" s="28" t="n">
        <f aca="false">IF(F414&lt;&gt;"",(F415-(F414+K415))/(F414+K415)*100,0)</f>
        <v>-0.514026302773286</v>
      </c>
      <c r="M415" s="5" t="n">
        <f aca="false">1+L415/100</f>
        <v>0.994859736972267</v>
      </c>
      <c r="N415" s="29" t="n">
        <f aca="false">ROUNDUP((PRODUCT($M$11:M415)-1),4)</f>
        <v>1.391</v>
      </c>
      <c r="O415" s="30" t="n">
        <f aca="false">((1+(ROUNDUP(N415*100,2))/100)^(365.25/(A415-$A$11+1))-1)</f>
        <v>1.19494019585793</v>
      </c>
    </row>
    <row r="416" customFormat="false" ht="13.5" hidden="false" customHeight="true" outlineLevel="0" collapsed="false">
      <c r="A416" s="24" t="s">
        <v>426</v>
      </c>
      <c r="B416" s="25" t="n">
        <v>139547.6</v>
      </c>
      <c r="C416" s="25" t="n">
        <v>24383.32</v>
      </c>
      <c r="D416" s="25" t="n">
        <v>157656.83</v>
      </c>
      <c r="E416" s="25" t="n">
        <v>14211.58</v>
      </c>
      <c r="F416" s="25" t="n">
        <f aca="false">SUM(B416:E416)</f>
        <v>335799.33</v>
      </c>
      <c r="G416" s="26" t="n">
        <v>0</v>
      </c>
      <c r="H416" s="26" t="n">
        <v>0</v>
      </c>
      <c r="I416" s="26" t="n">
        <v>0</v>
      </c>
      <c r="J416" s="26" t="n">
        <v>0</v>
      </c>
      <c r="K416" s="27" t="n">
        <f aca="false">SUM(G416:J416)</f>
        <v>0</v>
      </c>
      <c r="L416" s="28" t="n">
        <f aca="false">IF(F415&lt;&gt;"",(F416-(F415+K416))/(F415+K416)*100,0)</f>
        <v>0.875915917142805</v>
      </c>
      <c r="M416" s="5" t="n">
        <f aca="false">1+L416/100</f>
        <v>1.00875915917143</v>
      </c>
      <c r="N416" s="29" t="n">
        <f aca="false">ROUNDUP((PRODUCT($M$11:M416)-1),4)</f>
        <v>1.4119</v>
      </c>
      <c r="O416" s="30" t="n">
        <f aca="false">((1+(ROUNDUP(N416*100,2))/100)^(365.25/(A416-$A$11+1))-1)</f>
        <v>1.20791373942272</v>
      </c>
    </row>
    <row r="417" customFormat="false" ht="13.5" hidden="false" customHeight="true" outlineLevel="0" collapsed="false">
      <c r="A417" s="24" t="s">
        <v>427</v>
      </c>
      <c r="B417" s="25" t="n">
        <v>140712.16</v>
      </c>
      <c r="C417" s="25" t="n">
        <v>24545.56</v>
      </c>
      <c r="D417" s="25" t="n">
        <v>158972.52</v>
      </c>
      <c r="E417" s="25" t="n">
        <v>14306.14</v>
      </c>
      <c r="F417" s="25" t="n">
        <f aca="false">SUM(B417:E417)</f>
        <v>338536.38</v>
      </c>
      <c r="G417" s="26" t="n">
        <v>0</v>
      </c>
      <c r="H417" s="26" t="n">
        <v>0</v>
      </c>
      <c r="I417" s="26" t="n">
        <v>0</v>
      </c>
      <c r="J417" s="26" t="n">
        <v>0</v>
      </c>
      <c r="K417" s="27" t="n">
        <f aca="false">SUM(G417:J417)</f>
        <v>0</v>
      </c>
      <c r="L417" s="28" t="n">
        <f aca="false">IF(F416&lt;&gt;"",(F417-(F416+K417))/(F416+K417)*100,0)</f>
        <v>0.815085009252397</v>
      </c>
      <c r="M417" s="5" t="n">
        <f aca="false">1+L417/100</f>
        <v>1.00815085009252</v>
      </c>
      <c r="N417" s="29" t="n">
        <f aca="false">ROUNDUP((PRODUCT($M$11:M417)-1),4)</f>
        <v>1.4316</v>
      </c>
      <c r="O417" s="30" t="n">
        <f aca="false">((1+(ROUNDUP(N417*100,2))/100)^(365.25/(A417-$A$11+1))-1)</f>
        <v>1.21976692701811</v>
      </c>
    </row>
    <row r="418" customFormat="false" ht="13.5" hidden="false" customHeight="true" outlineLevel="0" collapsed="false">
      <c r="A418" s="24" t="s">
        <v>428</v>
      </c>
      <c r="B418" s="25" t="n">
        <v>141871.72</v>
      </c>
      <c r="C418" s="25" t="n">
        <v>24589.5</v>
      </c>
      <c r="D418" s="25" t="n">
        <v>157872.29</v>
      </c>
      <c r="E418" s="25" t="n">
        <v>14331.75</v>
      </c>
      <c r="F418" s="25" t="n">
        <f aca="false">SUM(B418:E418)</f>
        <v>338665.26</v>
      </c>
      <c r="G418" s="26" t="n">
        <v>0</v>
      </c>
      <c r="H418" s="26" t="n">
        <v>0</v>
      </c>
      <c r="I418" s="26" t="n">
        <v>0</v>
      </c>
      <c r="J418" s="26" t="n">
        <v>0</v>
      </c>
      <c r="K418" s="27" t="n">
        <f aca="false">SUM(G418:J418)</f>
        <v>0</v>
      </c>
      <c r="L418" s="28" t="n">
        <f aca="false">IF(F417&lt;&gt;"",(F418-(F417+K418))/(F417+K418)*100,0)</f>
        <v>0.038069763728201</v>
      </c>
      <c r="M418" s="5" t="n">
        <f aca="false">1+L418/100</f>
        <v>1.00038069763728</v>
      </c>
      <c r="N418" s="29" t="n">
        <f aca="false">ROUNDUP((PRODUCT($M$11:M418)-1),4)</f>
        <v>1.4325</v>
      </c>
      <c r="O418" s="30" t="n">
        <f aca="false">((1+(ROUNDUP(N418*100,2))/100)^(365.25/(A418-$A$11+1))-1)</f>
        <v>1.21616687152885</v>
      </c>
    </row>
    <row r="419" customFormat="false" ht="13.5" hidden="false" customHeight="true" outlineLevel="0" collapsed="false">
      <c r="A419" s="24" t="s">
        <v>429</v>
      </c>
      <c r="B419" s="25" t="n">
        <v>142903.07</v>
      </c>
      <c r="C419" s="25" t="n">
        <v>24879.21</v>
      </c>
      <c r="D419" s="25" t="n">
        <v>159019.95</v>
      </c>
      <c r="E419" s="25" t="n">
        <v>14457.83</v>
      </c>
      <c r="F419" s="25" t="n">
        <f aca="false">SUM(B419:E419)</f>
        <v>341260.06</v>
      </c>
      <c r="G419" s="26" t="n">
        <v>0</v>
      </c>
      <c r="H419" s="26" t="n">
        <v>0</v>
      </c>
      <c r="I419" s="26" t="n">
        <v>0</v>
      </c>
      <c r="J419" s="26" t="n">
        <v>0</v>
      </c>
      <c r="K419" s="27" t="n">
        <f aca="false">SUM(G419:J419)</f>
        <v>0</v>
      </c>
      <c r="L419" s="28" t="n">
        <f aca="false">IF(F418&lt;&gt;"",(F419-(F418+K419))/(F418+K419)*100,0)</f>
        <v>0.766184284741809</v>
      </c>
      <c r="M419" s="5" t="n">
        <f aca="false">1+L419/100</f>
        <v>1.00766184284742</v>
      </c>
      <c r="N419" s="29" t="n">
        <f aca="false">ROUNDUP((PRODUCT($M$11:M419)-1),4)</f>
        <v>1.4512</v>
      </c>
      <c r="O419" s="30" t="n">
        <f aca="false">((1+(ROUNDUP(N419*100,2))/100)^(365.25/(A419-$A$11+1))-1)</f>
        <v>1.22703785020936</v>
      </c>
    </row>
    <row r="420" customFormat="false" ht="13.5" hidden="false" customHeight="true" outlineLevel="0" collapsed="false">
      <c r="A420" s="24" t="s">
        <v>430</v>
      </c>
      <c r="B420" s="25" t="n">
        <v>142903.07</v>
      </c>
      <c r="C420" s="25" t="n">
        <v>24879.21</v>
      </c>
      <c r="D420" s="25" t="n">
        <v>159019.95</v>
      </c>
      <c r="E420" s="25" t="n">
        <v>14457.83</v>
      </c>
      <c r="F420" s="25" t="n">
        <f aca="false">SUM(B420:E420)</f>
        <v>341260.06</v>
      </c>
      <c r="G420" s="26" t="n">
        <v>0</v>
      </c>
      <c r="H420" s="26" t="n">
        <v>0</v>
      </c>
      <c r="I420" s="26" t="n">
        <v>0</v>
      </c>
      <c r="J420" s="26" t="n">
        <v>0</v>
      </c>
      <c r="K420" s="27" t="n">
        <f aca="false">SUM(G420:J420)</f>
        <v>0</v>
      </c>
      <c r="L420" s="28" t="n">
        <f aca="false">IF(F419&lt;&gt;"",(F420-(F419+K420))/(F419+K420)*100,0)</f>
        <v>0</v>
      </c>
      <c r="M420" s="5" t="n">
        <f aca="false">1+L420/100</f>
        <v>1</v>
      </c>
      <c r="N420" s="29" t="n">
        <f aca="false">ROUNDUP((PRODUCT($M$11:M420)-1),4)</f>
        <v>1.4512</v>
      </c>
      <c r="O420" s="30" t="n">
        <f aca="false">((1+(ROUNDUP(N420*100,2))/100)^(365.25/(A420-$A$11+1))-1)</f>
        <v>1.22269300206521</v>
      </c>
    </row>
    <row r="421" customFormat="false" ht="13.5" hidden="false" customHeight="true" outlineLevel="0" collapsed="false">
      <c r="A421" s="24" t="s">
        <v>431</v>
      </c>
      <c r="B421" s="25" t="n">
        <v>142903.07</v>
      </c>
      <c r="C421" s="25" t="n">
        <v>24879.21</v>
      </c>
      <c r="D421" s="25" t="n">
        <v>159019.95</v>
      </c>
      <c r="E421" s="25" t="n">
        <v>14457.83</v>
      </c>
      <c r="F421" s="25" t="n">
        <f aca="false">SUM(B421:E421)</f>
        <v>341260.06</v>
      </c>
      <c r="G421" s="26" t="n">
        <v>0</v>
      </c>
      <c r="H421" s="26" t="n">
        <v>0</v>
      </c>
      <c r="I421" s="26" t="n">
        <v>0</v>
      </c>
      <c r="J421" s="26" t="n">
        <v>0</v>
      </c>
      <c r="K421" s="27" t="n">
        <f aca="false">SUM(G421:J421)</f>
        <v>0</v>
      </c>
      <c r="L421" s="28" t="n">
        <f aca="false">IF(F420&lt;&gt;"",(F421-(F420+K421))/(F420+K421)*100,0)</f>
        <v>0</v>
      </c>
      <c r="M421" s="5" t="n">
        <f aca="false">1+L421/100</f>
        <v>1</v>
      </c>
      <c r="N421" s="29" t="n">
        <f aca="false">ROUNDUP((PRODUCT($M$11:M421)-1),4)</f>
        <v>1.4512</v>
      </c>
      <c r="O421" s="30" t="n">
        <f aca="false">((1+(ROUNDUP(N421*100,2))/100)^(365.25/(A421-$A$11+1))-1)</f>
        <v>1.21837771158681</v>
      </c>
    </row>
    <row r="422" customFormat="false" ht="13.5" hidden="false" customHeight="true" outlineLevel="0" collapsed="false">
      <c r="A422" s="24" t="s">
        <v>432</v>
      </c>
      <c r="B422" s="25" t="n">
        <v>145346.84</v>
      </c>
      <c r="C422" s="25" t="n">
        <v>24909.72</v>
      </c>
      <c r="D422" s="25" t="n">
        <v>161739.34</v>
      </c>
      <c r="E422" s="25" t="n">
        <v>14475.56</v>
      </c>
      <c r="F422" s="25" t="n">
        <f aca="false">SUM(B422:E422)</f>
        <v>346471.46</v>
      </c>
      <c r="G422" s="26" t="n">
        <v>0</v>
      </c>
      <c r="H422" s="26" t="n">
        <v>0</v>
      </c>
      <c r="I422" s="26" t="n">
        <v>0</v>
      </c>
      <c r="J422" s="26" t="n">
        <v>0</v>
      </c>
      <c r="K422" s="27" t="n">
        <f aca="false">SUM(G422:J422)</f>
        <v>0</v>
      </c>
      <c r="L422" s="28" t="n">
        <f aca="false">IF(F421&lt;&gt;"",(F422-(F421+K422))/(F421+K422)*100,0)</f>
        <v>1.5271051643137</v>
      </c>
      <c r="M422" s="5" t="n">
        <f aca="false">1+L422/100</f>
        <v>1.01527105164314</v>
      </c>
      <c r="N422" s="29" t="n">
        <f aca="false">ROUNDUP((PRODUCT($M$11:M422)-1),4)</f>
        <v>1.4886</v>
      </c>
      <c r="O422" s="30" t="n">
        <f aca="false">((1+(ROUNDUP(N422*100,2))/100)^(365.25/(A422-$A$11+1))-1)</f>
        <v>1.24401484686462</v>
      </c>
    </row>
    <row r="423" customFormat="false" ht="13.5" hidden="false" customHeight="true" outlineLevel="0" collapsed="false">
      <c r="A423" s="24" t="s">
        <v>433</v>
      </c>
      <c r="B423" s="25" t="n">
        <v>145710.54</v>
      </c>
      <c r="C423" s="25" t="n">
        <v>24906.33</v>
      </c>
      <c r="D423" s="25" t="n">
        <v>161335.36</v>
      </c>
      <c r="E423" s="25" t="n">
        <v>14473.59</v>
      </c>
      <c r="F423" s="25" t="n">
        <f aca="false">SUM(B423:E423)</f>
        <v>346425.82</v>
      </c>
      <c r="G423" s="26" t="n">
        <v>0</v>
      </c>
      <c r="H423" s="26" t="n">
        <v>0</v>
      </c>
      <c r="I423" s="26" t="n">
        <v>0</v>
      </c>
      <c r="J423" s="26" t="n">
        <v>0</v>
      </c>
      <c r="K423" s="27" t="n">
        <f aca="false">SUM(G423:J423)</f>
        <v>0</v>
      </c>
      <c r="L423" s="28" t="n">
        <f aca="false">IF(F422&lt;&gt;"",(F423-(F422+K423))/(F422+K423)*100,0)</f>
        <v>-0.0131728021696257</v>
      </c>
      <c r="M423" s="5" t="n">
        <f aca="false">1+L423/100</f>
        <v>0.999868271978304</v>
      </c>
      <c r="N423" s="29" t="n">
        <f aca="false">ROUNDUP((PRODUCT($M$11:M423)-1),4)</f>
        <v>1.4883</v>
      </c>
      <c r="O423" s="30" t="n">
        <f aca="false">((1+(ROUNDUP(N423*100,2))/100)^(365.25/(A423-$A$11+1))-1)</f>
        <v>1.23938869232163</v>
      </c>
    </row>
    <row r="424" customFormat="false" ht="13.5" hidden="false" customHeight="true" outlineLevel="0" collapsed="false">
      <c r="A424" s="24" t="s">
        <v>434</v>
      </c>
      <c r="B424" s="25" t="n">
        <v>143756.14</v>
      </c>
      <c r="C424" s="25" t="n">
        <v>25075</v>
      </c>
      <c r="D424" s="25" t="n">
        <v>159171.39</v>
      </c>
      <c r="E424" s="25" t="n">
        <v>14528.75</v>
      </c>
      <c r="F424" s="25" t="n">
        <f aca="false">SUM(B424:E424)</f>
        <v>342531.28</v>
      </c>
      <c r="G424" s="26" t="n">
        <v>0</v>
      </c>
      <c r="H424" s="26" t="n">
        <v>0</v>
      </c>
      <c r="I424" s="26" t="n">
        <v>0</v>
      </c>
      <c r="J424" s="26" t="n">
        <v>0</v>
      </c>
      <c r="K424" s="27" t="n">
        <f aca="false">SUM(G424:J424)</f>
        <v>0</v>
      </c>
      <c r="L424" s="28" t="n">
        <f aca="false">IF(F423&lt;&gt;"",(F424-(F423+K424))/(F423+K424)*100,0)</f>
        <v>-1.12420604214778</v>
      </c>
      <c r="M424" s="5" t="n">
        <f aca="false">1+L424/100</f>
        <v>0.988757939578522</v>
      </c>
      <c r="N424" s="29" t="n">
        <f aca="false">ROUNDUP((PRODUCT($M$11:M424)-1),4)</f>
        <v>1.4603</v>
      </c>
      <c r="O424" s="30" t="n">
        <f aca="false">((1+(ROUNDUP(N424*100,2))/100)^(365.25/(A424-$A$11+1))-1)</f>
        <v>1.21282874903367</v>
      </c>
    </row>
    <row r="425" customFormat="false" ht="13.5" hidden="false" customHeight="true" outlineLevel="0" collapsed="false">
      <c r="A425" s="24" t="s">
        <v>435</v>
      </c>
      <c r="B425" s="25" t="n">
        <v>143980.85</v>
      </c>
      <c r="C425" s="25" t="n">
        <v>24918.6</v>
      </c>
      <c r="D425" s="25" t="n">
        <v>159420.19</v>
      </c>
      <c r="E425" s="25" t="n">
        <v>14438.13</v>
      </c>
      <c r="F425" s="25" t="n">
        <f aca="false">SUM(B425:E425)</f>
        <v>342757.77</v>
      </c>
      <c r="G425" s="26" t="n">
        <v>0</v>
      </c>
      <c r="H425" s="26" t="n">
        <v>0</v>
      </c>
      <c r="I425" s="26" t="n">
        <v>0</v>
      </c>
      <c r="J425" s="26" t="n">
        <v>0</v>
      </c>
      <c r="K425" s="27" t="n">
        <f aca="false">SUM(G425:J425)</f>
        <v>0</v>
      </c>
      <c r="L425" s="28" t="n">
        <f aca="false">IF(F424&lt;&gt;"",(F425-(F424+K425))/(F424+K425)*100,0)</f>
        <v>0.0661224282932615</v>
      </c>
      <c r="M425" s="5" t="n">
        <f aca="false">1+L425/100</f>
        <v>1.00066122428293</v>
      </c>
      <c r="N425" s="29" t="n">
        <f aca="false">ROUNDUP((PRODUCT($M$11:M425)-1),4)</f>
        <v>1.4619</v>
      </c>
      <c r="O425" s="30" t="n">
        <f aca="false">((1+(ROUNDUP(N425*100,2))/100)^(365.25/(A425-$A$11+1))-1)</f>
        <v>1.20986172699275</v>
      </c>
    </row>
    <row r="426" customFormat="false" ht="13.5" hidden="false" customHeight="true" outlineLevel="0" collapsed="false">
      <c r="A426" s="24" t="s">
        <v>436</v>
      </c>
      <c r="B426" s="25" t="n">
        <v>145551.05</v>
      </c>
      <c r="C426" s="25" t="n">
        <v>24874.4</v>
      </c>
      <c r="D426" s="25" t="n">
        <v>161158.77</v>
      </c>
      <c r="E426" s="25" t="n">
        <v>14412.52</v>
      </c>
      <c r="F426" s="25" t="n">
        <f aca="false">SUM(B426:E426)</f>
        <v>345996.74</v>
      </c>
      <c r="G426" s="26" t="n">
        <v>0</v>
      </c>
      <c r="H426" s="26" t="n">
        <v>0</v>
      </c>
      <c r="I426" s="26" t="n">
        <v>0</v>
      </c>
      <c r="J426" s="26" t="n">
        <v>0</v>
      </c>
      <c r="K426" s="27" t="n">
        <f aca="false">SUM(G426:J426)</f>
        <v>0</v>
      </c>
      <c r="L426" s="28" t="n">
        <f aca="false">IF(F425&lt;&gt;"",(F426-(F425+K426))/(F425+K426)*100,0)</f>
        <v>0.94497347208204</v>
      </c>
      <c r="M426" s="5" t="n">
        <f aca="false">1+L426/100</f>
        <v>1.00944973472082</v>
      </c>
      <c r="N426" s="29" t="n">
        <f aca="false">ROUNDUP((PRODUCT($M$11:M426)-1),4)</f>
        <v>1.4852</v>
      </c>
      <c r="O426" s="30" t="n">
        <f aca="false">((1+(ROUNDUP(N426*100,2))/100)^(365.25/(A426-$A$11+1))-1)</f>
        <v>1.22397121391691</v>
      </c>
    </row>
    <row r="427" customFormat="false" ht="13.5" hidden="false" customHeight="true" outlineLevel="0" collapsed="false">
      <c r="A427" s="24" t="s">
        <v>437</v>
      </c>
      <c r="B427" s="25" t="n">
        <v>145551.05</v>
      </c>
      <c r="C427" s="25" t="n">
        <v>24874.4</v>
      </c>
      <c r="D427" s="25" t="n">
        <v>161158.77</v>
      </c>
      <c r="E427" s="25" t="n">
        <v>14412.52</v>
      </c>
      <c r="F427" s="25" t="n">
        <f aca="false">SUM(B427:E427)</f>
        <v>345996.74</v>
      </c>
      <c r="G427" s="26" t="n">
        <v>0</v>
      </c>
      <c r="H427" s="26" t="n">
        <v>0</v>
      </c>
      <c r="I427" s="26" t="n">
        <v>0</v>
      </c>
      <c r="J427" s="26" t="n">
        <v>0</v>
      </c>
      <c r="K427" s="27" t="n">
        <f aca="false">SUM(G427:J427)</f>
        <v>0</v>
      </c>
      <c r="L427" s="28" t="n">
        <f aca="false">IF(F426&lt;&gt;"",(F427-(F426+K427))/(F426+K427)*100,0)</f>
        <v>0</v>
      </c>
      <c r="M427" s="5" t="n">
        <f aca="false">1+L427/100</f>
        <v>1</v>
      </c>
      <c r="N427" s="29" t="n">
        <f aca="false">ROUNDUP((PRODUCT($M$11:M427)-1),4)</f>
        <v>1.4852</v>
      </c>
      <c r="O427" s="30" t="n">
        <f aca="false">((1+(ROUNDUP(N427*100,2))/100)^(365.25/(A427-$A$11+1))-1)</f>
        <v>1.21971244829889</v>
      </c>
    </row>
    <row r="428" customFormat="false" ht="13.5" hidden="false" customHeight="true" outlineLevel="0" collapsed="false">
      <c r="A428" s="24" t="s">
        <v>438</v>
      </c>
      <c r="B428" s="25" t="n">
        <v>146639.96</v>
      </c>
      <c r="C428" s="25" t="n">
        <v>24874.4</v>
      </c>
      <c r="D428" s="25" t="n">
        <v>161158.77</v>
      </c>
      <c r="E428" s="25" t="n">
        <v>14412.52</v>
      </c>
      <c r="F428" s="25" t="n">
        <f aca="false">SUM(B428:E428)</f>
        <v>347085.65</v>
      </c>
      <c r="G428" s="26" t="n">
        <v>0</v>
      </c>
      <c r="H428" s="26" t="n">
        <v>0</v>
      </c>
      <c r="I428" s="26" t="n">
        <v>0</v>
      </c>
      <c r="J428" s="26" t="n">
        <v>0</v>
      </c>
      <c r="K428" s="27" t="n">
        <f aca="false">SUM(G428:J428)</f>
        <v>0</v>
      </c>
      <c r="L428" s="28" t="n">
        <f aca="false">IF(F427&lt;&gt;"",(F428-(F427+K428))/(F427+K428)*100,0)</f>
        <v>0.314716838083496</v>
      </c>
      <c r="M428" s="5" t="n">
        <f aca="false">1+L428/100</f>
        <v>1.00314716838084</v>
      </c>
      <c r="N428" s="29" t="n">
        <f aca="false">ROUNDUP((PRODUCT($M$11:M428)-1),4)</f>
        <v>1.493</v>
      </c>
      <c r="O428" s="30" t="n">
        <f aca="false">((1+(ROUNDUP(N428*100,2))/100)^(365.25/(A428-$A$11+1))-1)</f>
        <v>1.22155692225636</v>
      </c>
    </row>
    <row r="429" customFormat="false" ht="13.5" hidden="false" customHeight="true" outlineLevel="0" collapsed="false">
      <c r="A429" s="24" t="s">
        <v>439</v>
      </c>
      <c r="B429" s="25" t="n">
        <v>149051.51</v>
      </c>
      <c r="C429" s="25" t="n">
        <v>25483.52</v>
      </c>
      <c r="D429" s="25" t="n">
        <v>163809.09</v>
      </c>
      <c r="E429" s="25" t="n">
        <v>14593.76</v>
      </c>
      <c r="F429" s="25" t="n">
        <f aca="false">SUM(B429:E429)</f>
        <v>352937.88</v>
      </c>
      <c r="G429" s="26" t="n">
        <v>0</v>
      </c>
      <c r="H429" s="26" t="n">
        <v>0</v>
      </c>
      <c r="I429" s="26" t="n">
        <v>0</v>
      </c>
      <c r="J429" s="26" t="n">
        <v>0</v>
      </c>
      <c r="K429" s="27" t="n">
        <f aca="false">SUM(G429:J429)</f>
        <v>0</v>
      </c>
      <c r="L429" s="28" t="n">
        <f aca="false">IF(F428&lt;&gt;"",(F429-(F428+K429))/(F428+K429)*100,0)</f>
        <v>1.68610543247756</v>
      </c>
      <c r="M429" s="5" t="n">
        <f aca="false">1+L429/100</f>
        <v>1.01686105432478</v>
      </c>
      <c r="N429" s="29" t="n">
        <f aca="false">ROUNDUP((PRODUCT($M$11:M429)-1),4)</f>
        <v>1.535</v>
      </c>
      <c r="O429" s="30" t="n">
        <f aca="false">((1+(ROUNDUP(N429*100,2))/100)^(365.25/(A429-$A$11+1))-1)</f>
        <v>1.2498575152625</v>
      </c>
    </row>
    <row r="430" customFormat="false" ht="13.5" hidden="false" customHeight="true" outlineLevel="0" collapsed="false">
      <c r="A430" s="24" t="s">
        <v>440</v>
      </c>
      <c r="B430" s="25" t="n">
        <v>148958.02</v>
      </c>
      <c r="C430" s="25" t="n">
        <v>25511.04</v>
      </c>
      <c r="D430" s="25" t="n">
        <v>163706.34</v>
      </c>
      <c r="E430" s="25" t="n">
        <v>14609.52</v>
      </c>
      <c r="F430" s="25" t="n">
        <f aca="false">SUM(B430:E430)</f>
        <v>352784.92</v>
      </c>
      <c r="G430" s="26" t="n">
        <v>0</v>
      </c>
      <c r="H430" s="26" t="n">
        <v>0</v>
      </c>
      <c r="I430" s="26" t="n">
        <v>0</v>
      </c>
      <c r="J430" s="26" t="n">
        <v>0</v>
      </c>
      <c r="K430" s="27" t="n">
        <f aca="false">SUM(G430:J430)</f>
        <v>0</v>
      </c>
      <c r="L430" s="28" t="n">
        <f aca="false">IF(F429&lt;&gt;"",(F430-(F429+K430))/(F429+K430)*100,0)</f>
        <v>-0.0433390714536</v>
      </c>
      <c r="M430" s="5" t="n">
        <f aca="false">1+L430/100</f>
        <v>0.999566609285464</v>
      </c>
      <c r="N430" s="29" t="n">
        <f aca="false">ROUNDUP((PRODUCT($M$11:M430)-1),4)</f>
        <v>1.5339</v>
      </c>
      <c r="O430" s="30" t="n">
        <f aca="false">((1+(ROUNDUP(N430*100,2))/100)^(365.25/(A430-$A$11+1))-1)</f>
        <v>1.24467065864655</v>
      </c>
    </row>
    <row r="431" customFormat="false" ht="13.5" hidden="false" customHeight="true" outlineLevel="0" collapsed="false">
      <c r="A431" s="24" t="s">
        <v>441</v>
      </c>
      <c r="B431" s="25" t="n">
        <v>148215.15</v>
      </c>
      <c r="C431" s="25" t="n">
        <v>25407.84</v>
      </c>
      <c r="D431" s="25" t="n">
        <v>162889.91</v>
      </c>
      <c r="E431" s="25" t="n">
        <v>14550.42</v>
      </c>
      <c r="F431" s="25" t="n">
        <f aca="false">SUM(B431:E431)</f>
        <v>351063.32</v>
      </c>
      <c r="G431" s="26" t="n">
        <v>0</v>
      </c>
      <c r="H431" s="26" t="n">
        <v>0</v>
      </c>
      <c r="I431" s="26" t="n">
        <v>0</v>
      </c>
      <c r="J431" s="26" t="n">
        <v>0</v>
      </c>
      <c r="K431" s="27" t="n">
        <f aca="false">SUM(G431:J431)</f>
        <v>0</v>
      </c>
      <c r="L431" s="28" t="n">
        <f aca="false">IF(F430&lt;&gt;"",(F431-(F430+K431))/(F430+K431)*100,0)</f>
        <v>-0.488002718483539</v>
      </c>
      <c r="M431" s="5" t="n">
        <f aca="false">1+L431/100</f>
        <v>0.995119972815165</v>
      </c>
      <c r="N431" s="29" t="n">
        <f aca="false">ROUNDUP((PRODUCT($M$11:M431)-1),4)</f>
        <v>1.5216</v>
      </c>
      <c r="O431" s="30" t="n">
        <f aca="false">((1+(ROUNDUP(N431*100,2))/100)^(365.25/(A431-$A$11+1))-1)</f>
        <v>1.23092570813824</v>
      </c>
    </row>
    <row r="432" customFormat="false" ht="13.5" hidden="false" customHeight="true" outlineLevel="0" collapsed="false">
      <c r="A432" s="24" t="s">
        <v>442</v>
      </c>
      <c r="B432" s="25" t="n">
        <v>150520.42</v>
      </c>
      <c r="C432" s="25" t="n">
        <v>25676.16</v>
      </c>
      <c r="D432" s="25" t="n">
        <v>165423.43</v>
      </c>
      <c r="E432" s="25" t="n">
        <v>14704.08</v>
      </c>
      <c r="F432" s="25" t="n">
        <f aca="false">SUM(B432:E432)</f>
        <v>356324.09</v>
      </c>
      <c r="G432" s="26" t="n">
        <v>0</v>
      </c>
      <c r="H432" s="26" t="n">
        <v>0</v>
      </c>
      <c r="I432" s="26" t="n">
        <v>0</v>
      </c>
      <c r="J432" s="26" t="n">
        <v>0</v>
      </c>
      <c r="K432" s="27" t="n">
        <f aca="false">SUM(G432:J432)</f>
        <v>0</v>
      </c>
      <c r="L432" s="28" t="n">
        <f aca="false">IF(F431&lt;&gt;"",(F432-(F431+K432))/(F431+K432)*100,0)</f>
        <v>1.49852453967564</v>
      </c>
      <c r="M432" s="5" t="n">
        <f aca="false">1+L432/100</f>
        <v>1.01498524539676</v>
      </c>
      <c r="N432" s="29" t="n">
        <f aca="false">ROUNDUP((PRODUCT($M$11:M432)-1),4)</f>
        <v>1.5594</v>
      </c>
      <c r="O432" s="30" t="n">
        <f aca="false">((1+(ROUNDUP(N432*100,2))/100)^(365.25/(A432-$A$11+1))-1)</f>
        <v>1.25554910630897</v>
      </c>
    </row>
    <row r="433" customFormat="false" ht="13.5" hidden="false" customHeight="true" outlineLevel="0" collapsed="false">
      <c r="A433" s="24" t="s">
        <v>443</v>
      </c>
      <c r="B433" s="25" t="n">
        <v>151203.74</v>
      </c>
      <c r="C433" s="25" t="n">
        <v>25786.24</v>
      </c>
      <c r="D433" s="25" t="n">
        <v>166174.41</v>
      </c>
      <c r="E433" s="25" t="n">
        <v>14767.12</v>
      </c>
      <c r="F433" s="25" t="n">
        <f aca="false">SUM(B433:E433)</f>
        <v>357931.51</v>
      </c>
      <c r="G433" s="26" t="n">
        <v>0</v>
      </c>
      <c r="H433" s="26" t="n">
        <v>0</v>
      </c>
      <c r="I433" s="26" t="n">
        <v>0</v>
      </c>
      <c r="J433" s="26" t="n">
        <v>0</v>
      </c>
      <c r="K433" s="27" t="n">
        <f aca="false">SUM(G433:J433)</f>
        <v>0</v>
      </c>
      <c r="L433" s="28" t="n">
        <f aca="false">IF(F432&lt;&gt;"",(F433-(F432+K433))/(F432+K433)*100,0)</f>
        <v>0.451111795444418</v>
      </c>
      <c r="M433" s="5" t="n">
        <f aca="false">1+L433/100</f>
        <v>1.00451111795444</v>
      </c>
      <c r="N433" s="29" t="n">
        <f aca="false">ROUNDUP((PRODUCT($M$11:M433)-1),4)</f>
        <v>1.5709</v>
      </c>
      <c r="O433" s="30" t="n">
        <f aca="false">((1+(ROUNDUP(N433*100,2))/100)^(365.25/(A433-$A$11+1))-1)</f>
        <v>1.25994763980303</v>
      </c>
    </row>
    <row r="434" customFormat="false" ht="13.5" hidden="false" customHeight="true" outlineLevel="0" collapsed="false">
      <c r="A434" s="24" t="s">
        <v>444</v>
      </c>
      <c r="B434" s="25" t="n">
        <v>151203.74</v>
      </c>
      <c r="C434" s="25" t="n">
        <v>25786.24</v>
      </c>
      <c r="D434" s="25" t="n">
        <v>166174.41</v>
      </c>
      <c r="E434" s="25" t="n">
        <v>14767.12</v>
      </c>
      <c r="F434" s="25" t="n">
        <f aca="false">SUM(B434:E434)</f>
        <v>357931.51</v>
      </c>
      <c r="G434" s="26" t="n">
        <v>0</v>
      </c>
      <c r="H434" s="26" t="n">
        <v>0</v>
      </c>
      <c r="I434" s="26" t="n">
        <v>0</v>
      </c>
      <c r="J434" s="26" t="n">
        <v>0</v>
      </c>
      <c r="K434" s="27" t="n">
        <f aca="false">SUM(G434:J434)</f>
        <v>0</v>
      </c>
      <c r="L434" s="28" t="n">
        <f aca="false">IF(F433&lt;&gt;"",(F434-(F433+K434))/(F433+K434)*100,0)</f>
        <v>0</v>
      </c>
      <c r="M434" s="5" t="n">
        <f aca="false">1+L434/100</f>
        <v>1</v>
      </c>
      <c r="N434" s="29" t="n">
        <f aca="false">ROUNDUP((PRODUCT($M$11:M434)-1),4)</f>
        <v>1.5709</v>
      </c>
      <c r="O434" s="30" t="n">
        <f aca="false">((1+(ROUNDUP(N434*100,2))/100)^(365.25/(A434-$A$11+1))-1)</f>
        <v>1.2556059914654</v>
      </c>
    </row>
    <row r="435" customFormat="false" ht="13.5" hidden="false" customHeight="true" outlineLevel="0" collapsed="false">
      <c r="A435" s="24" t="s">
        <v>445</v>
      </c>
      <c r="B435" s="25" t="n">
        <v>151203.74</v>
      </c>
      <c r="C435" s="25" t="n">
        <v>25786.24</v>
      </c>
      <c r="D435" s="25" t="n">
        <v>166174.41</v>
      </c>
      <c r="E435" s="25" t="n">
        <v>14767.12</v>
      </c>
      <c r="F435" s="25" t="n">
        <f aca="false">SUM(B435:E435)</f>
        <v>357931.51</v>
      </c>
      <c r="G435" s="26" t="n">
        <v>0</v>
      </c>
      <c r="H435" s="26" t="n">
        <v>0</v>
      </c>
      <c r="I435" s="26" t="n">
        <v>0</v>
      </c>
      <c r="J435" s="26" t="n">
        <v>0</v>
      </c>
      <c r="K435" s="27" t="n">
        <f aca="false">SUM(G435:J435)</f>
        <v>0</v>
      </c>
      <c r="L435" s="28" t="n">
        <f aca="false">IF(F434&lt;&gt;"",(F435-(F434+K435))/(F434+K435)*100,0)</f>
        <v>0</v>
      </c>
      <c r="M435" s="5" t="n">
        <f aca="false">1+L435/100</f>
        <v>1</v>
      </c>
      <c r="N435" s="29" t="n">
        <f aca="false">ROUNDUP((PRODUCT($M$11:M435)-1),4)</f>
        <v>1.5709</v>
      </c>
      <c r="O435" s="30" t="n">
        <f aca="false">((1+(ROUNDUP(N435*100,2))/100)^(365.25/(A435-$A$11+1))-1)</f>
        <v>1.25129305651624</v>
      </c>
    </row>
    <row r="436" customFormat="false" ht="13.5" hidden="false" customHeight="true" outlineLevel="0" collapsed="false">
      <c r="A436" s="24" t="s">
        <v>446</v>
      </c>
      <c r="B436" s="25" t="n">
        <v>150751.83</v>
      </c>
      <c r="C436" s="25" t="n">
        <v>25483.52</v>
      </c>
      <c r="D436" s="25" t="n">
        <v>165677.75</v>
      </c>
      <c r="E436" s="25" t="n">
        <v>14593.76</v>
      </c>
      <c r="F436" s="25" t="n">
        <f aca="false">SUM(B436:E436)</f>
        <v>356506.86</v>
      </c>
      <c r="G436" s="26" t="n">
        <v>0</v>
      </c>
      <c r="H436" s="26" t="n">
        <v>0</v>
      </c>
      <c r="I436" s="26" t="n">
        <v>0</v>
      </c>
      <c r="J436" s="26" t="n">
        <v>0</v>
      </c>
      <c r="K436" s="27" t="n">
        <f aca="false">SUM(G436:J436)</f>
        <v>0</v>
      </c>
      <c r="L436" s="28" t="n">
        <f aca="false">IF(F435&lt;&gt;"",(F436-(F435+K436))/(F435+K436)*100,0)</f>
        <v>-0.398023074302685</v>
      </c>
      <c r="M436" s="5" t="n">
        <f aca="false">1+L436/100</f>
        <v>0.996019769256973</v>
      </c>
      <c r="N436" s="29" t="n">
        <f aca="false">ROUNDUP((PRODUCT($M$11:M436)-1),4)</f>
        <v>1.5607</v>
      </c>
      <c r="O436" s="30" t="n">
        <f aca="false">((1+(ROUNDUP(N436*100,2))/100)^(365.25/(A436-$A$11+1))-1)</f>
        <v>1.2393627512411</v>
      </c>
    </row>
    <row r="437" customFormat="false" ht="13.5" hidden="false" customHeight="true" outlineLevel="0" collapsed="false">
      <c r="A437" s="24" t="s">
        <v>447</v>
      </c>
      <c r="B437" s="25" t="n">
        <v>153223.67</v>
      </c>
      <c r="C437" s="25" t="n">
        <v>25297.76</v>
      </c>
      <c r="D437" s="25" t="n">
        <v>168394.33</v>
      </c>
      <c r="E437" s="25" t="n">
        <v>14487.38</v>
      </c>
      <c r="F437" s="25" t="n">
        <f aca="false">SUM(B437:E437)</f>
        <v>361403.14</v>
      </c>
      <c r="G437" s="26" t="n">
        <v>0</v>
      </c>
      <c r="H437" s="26" t="n">
        <v>0</v>
      </c>
      <c r="I437" s="26" t="n">
        <v>0</v>
      </c>
      <c r="J437" s="26" t="n">
        <v>0</v>
      </c>
      <c r="K437" s="27" t="n">
        <f aca="false">SUM(G437:J437)</f>
        <v>0</v>
      </c>
      <c r="L437" s="28" t="n">
        <f aca="false">IF(F436&lt;&gt;"",(F437-(F436+K437))/(F436+K437)*100,0)</f>
        <v>1.37340414711796</v>
      </c>
      <c r="M437" s="5" t="n">
        <f aca="false">1+L437/100</f>
        <v>1.01373404147118</v>
      </c>
      <c r="N437" s="34" t="n">
        <f aca="false">ROUNDUP((PRODUCT($M$11:M437)-1),4)</f>
        <v>1.5958</v>
      </c>
      <c r="O437" s="35" t="n">
        <f aca="false">((1+(ROUNDUP(N437*100,2))/100)^(365.25/(A437-$A$11+1))-1)</f>
        <v>1.26131977916383</v>
      </c>
    </row>
  </sheetData>
  <mergeCells count="16">
    <mergeCell ref="A6:A9"/>
    <mergeCell ref="B6:F6"/>
    <mergeCell ref="G6:K6"/>
    <mergeCell ref="L6:L9"/>
    <mergeCell ref="N6:N9"/>
    <mergeCell ref="O6:O9"/>
    <mergeCell ref="B7:C7"/>
    <mergeCell ref="D7:E7"/>
    <mergeCell ref="F7:F9"/>
    <mergeCell ref="G7:H7"/>
    <mergeCell ref="I7:J7"/>
    <mergeCell ref="K7:K9"/>
    <mergeCell ref="B8:C8"/>
    <mergeCell ref="D8:E8"/>
    <mergeCell ref="G8:H8"/>
    <mergeCell ref="I8:J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B5" activeCellId="0" sqref="B5"/>
    </sheetView>
  </sheetViews>
  <sheetFormatPr defaultColWidth="14.41015625" defaultRowHeight="15" zeroHeight="false" outlineLevelRow="0" outlineLevelCol="0"/>
  <cols>
    <col collapsed="false" customWidth="true" hidden="false" outlineLevel="0" max="1" min="1" style="0" width="10.43"/>
    <col collapsed="false" customWidth="true" hidden="false" outlineLevel="0" max="2" min="2" style="0" width="11.44"/>
    <col collapsed="false" customWidth="true" hidden="false" outlineLevel="0" max="3" min="3" style="0" width="9.13"/>
    <col collapsed="false" customWidth="true" hidden="false" outlineLevel="0" max="5" min="4" style="0" width="9.43"/>
    <col collapsed="false" customWidth="true" hidden="false" outlineLevel="0" max="6" min="6" style="0" width="15.43"/>
    <col collapsed="false" customWidth="true" hidden="false" outlineLevel="0" max="7" min="7" style="0" width="15.71"/>
    <col collapsed="false" customWidth="true" hidden="false" outlineLevel="0" max="8" min="8" style="0" width="15.29"/>
    <col collapsed="false" customWidth="true" hidden="false" outlineLevel="0" max="9" min="9" style="0" width="8.86"/>
    <col collapsed="false" customWidth="true" hidden="false" outlineLevel="0" max="10" min="10" style="0" width="11.3"/>
    <col collapsed="false" customWidth="true" hidden="false" outlineLevel="0" max="11" min="11" style="0" width="12.29"/>
    <col collapsed="false" customWidth="true" hidden="false" outlineLevel="0" max="12" min="12" style="0" width="3.71"/>
    <col collapsed="false" customWidth="true" hidden="false" outlineLevel="0" max="13" min="13" style="0" width="9.43"/>
    <col collapsed="false" customWidth="true" hidden="false" outlineLevel="0" max="16" min="14" style="0" width="8.86"/>
    <col collapsed="false" customWidth="true" hidden="false" outlineLevel="0" max="17" min="17" style="0" width="13.87"/>
    <col collapsed="false" customWidth="true" hidden="false" outlineLevel="0" max="18" min="18" style="0" width="8.86"/>
    <col collapsed="false" customWidth="true" hidden="false" outlineLevel="0" max="19" min="19" style="0" width="12.44"/>
    <col collapsed="false" customWidth="true" hidden="false" outlineLevel="0" max="26" min="20" style="0" width="8.86"/>
  </cols>
  <sheetData>
    <row r="1" customFormat="false" ht="12.75" hidden="false" customHeight="true" outlineLevel="0" collapsed="false">
      <c r="A1" s="36" t="s">
        <v>448</v>
      </c>
      <c r="B1" s="37"/>
      <c r="C1" s="38"/>
      <c r="D1" s="38"/>
      <c r="E1" s="38"/>
      <c r="F1" s="38"/>
      <c r="G1" s="38"/>
      <c r="H1" s="38"/>
      <c r="I1" s="38"/>
      <c r="J1" s="39" t="s">
        <v>449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customFormat="false" ht="12.75" hidden="false" customHeight="true" outlineLevel="0" collapsed="false">
      <c r="A2" s="36"/>
      <c r="B2" s="37"/>
      <c r="C2" s="38"/>
      <c r="D2" s="38"/>
      <c r="E2" s="38"/>
      <c r="F2" s="38"/>
      <c r="G2" s="40"/>
      <c r="H2" s="38"/>
      <c r="I2" s="38"/>
      <c r="J2" s="39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customFormat="false" ht="12.75" hidden="false" customHeight="true" outlineLevel="0" collapsed="false">
      <c r="A3" s="38"/>
      <c r="B3" s="37"/>
      <c r="C3" s="40" t="s">
        <v>450</v>
      </c>
      <c r="D3" s="40" t="s">
        <v>451</v>
      </c>
      <c r="E3" s="41" t="s">
        <v>452</v>
      </c>
      <c r="F3" s="40" t="s">
        <v>453</v>
      </c>
      <c r="G3" s="40" t="s">
        <v>454</v>
      </c>
      <c r="H3" s="38" t="s">
        <v>455</v>
      </c>
      <c r="I3" s="38"/>
      <c r="J3" s="40" t="s">
        <v>456</v>
      </c>
      <c r="K3" s="40" t="s">
        <v>457</v>
      </c>
      <c r="L3" s="40"/>
      <c r="M3" s="40" t="s">
        <v>458</v>
      </c>
      <c r="N3" s="40" t="s">
        <v>459</v>
      </c>
      <c r="O3" s="40" t="s">
        <v>460</v>
      </c>
      <c r="P3" s="38"/>
      <c r="Q3" s="40" t="s">
        <v>461</v>
      </c>
      <c r="R3" s="38"/>
      <c r="S3" s="38"/>
      <c r="T3" s="38"/>
      <c r="U3" s="38"/>
      <c r="V3" s="38"/>
      <c r="W3" s="38"/>
      <c r="X3" s="38"/>
      <c r="Y3" s="38"/>
      <c r="Z3" s="38"/>
    </row>
    <row r="4" customFormat="false" ht="12.75" hidden="false" customHeight="true" outlineLevel="0" collapsed="false">
      <c r="B4" s="37" t="s">
        <v>462</v>
      </c>
      <c r="C4" s="40" t="s">
        <v>463</v>
      </c>
      <c r="D4" s="40" t="s">
        <v>464</v>
      </c>
      <c r="E4" s="40"/>
      <c r="F4" s="40" t="s">
        <v>465</v>
      </c>
      <c r="G4" s="40" t="s">
        <v>466</v>
      </c>
      <c r="K4" s="40" t="s">
        <v>452</v>
      </c>
      <c r="L4" s="40"/>
      <c r="M4" s="40" t="s">
        <v>467</v>
      </c>
      <c r="N4" s="40" t="s">
        <v>468</v>
      </c>
      <c r="O4" s="40"/>
    </row>
    <row r="5" customFormat="false" ht="12.75" hidden="false" customHeight="true" outlineLevel="0" collapsed="false">
      <c r="A5" s="42"/>
      <c r="B5" s="37"/>
      <c r="C5" s="40"/>
      <c r="D5" s="38"/>
      <c r="E5" s="38"/>
      <c r="F5" s="38"/>
      <c r="G5" s="43"/>
      <c r="H5" s="38"/>
      <c r="I5" s="38"/>
      <c r="J5" s="44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customFormat="false" ht="12.75" hidden="false" customHeight="true" outlineLevel="0" collapsed="false">
      <c r="A6" s="42" t="n">
        <v>41789</v>
      </c>
      <c r="B6" s="37" t="n">
        <v>38538.9325</v>
      </c>
      <c r="C6" s="45" t="n">
        <v>0</v>
      </c>
      <c r="D6" s="46" t="n">
        <v>195.2174</v>
      </c>
      <c r="E6" s="46"/>
      <c r="F6" s="44"/>
      <c r="G6" s="44"/>
      <c r="H6" s="47"/>
      <c r="J6" s="46" t="n">
        <v>116.694</v>
      </c>
      <c r="K6" s="44"/>
      <c r="L6" s="44"/>
      <c r="N6" s="48" t="n">
        <v>100</v>
      </c>
      <c r="O6" s="48" t="n">
        <v>100</v>
      </c>
    </row>
    <row r="7" customFormat="false" ht="12.75" hidden="false" customHeight="true" outlineLevel="0" collapsed="false">
      <c r="A7" s="42" t="n">
        <v>41790</v>
      </c>
      <c r="B7" s="37" t="n">
        <v>38538.9325</v>
      </c>
      <c r="C7" s="45" t="e">
        <f aca="false">#REF!*100</f>
        <v>#REF!</v>
      </c>
      <c r="D7" s="46" t="n">
        <v>195.2158</v>
      </c>
      <c r="E7" s="44" t="n">
        <f aca="false">(D7-D6)/D6*100</f>
        <v>-0.000819599072621739</v>
      </c>
      <c r="F7" s="44" t="n">
        <f aca="false">B7*D7</f>
        <v>7523408.5391335</v>
      </c>
      <c r="G7" s="44" t="n">
        <f aca="false">(A7-A6)/36500*F7</f>
        <v>206.120781894068</v>
      </c>
      <c r="H7" s="47" t="e">
        <f aca="false">B7*C7</f>
        <v>#REF!</v>
      </c>
      <c r="J7" s="46" t="n">
        <v>116.694</v>
      </c>
      <c r="K7" s="44" t="n">
        <f aca="false">(J7-J6)/J6*100</f>
        <v>0</v>
      </c>
      <c r="L7" s="44"/>
      <c r="M7" s="48" t="n">
        <f aca="false">(((1+E7/100)/(1+K7/100))-1)*100</f>
        <v>-0.000819599072621191</v>
      </c>
      <c r="N7" s="48" t="n">
        <f aca="false">(((1+N6/100)*(1+M7/100))-1)*100</f>
        <v>99.9983608018548</v>
      </c>
      <c r="O7" s="38" t="n">
        <f aca="false">IF(N7&lt;O6,O6,N7)</f>
        <v>100</v>
      </c>
      <c r="Q7" s="44" t="e">
        <f aca="false">G7+H7</f>
        <v>#REF!</v>
      </c>
    </row>
    <row r="8" customFormat="false" ht="12.75" hidden="false" customHeight="true" outlineLevel="0" collapsed="false">
      <c r="A8" s="42" t="n">
        <v>41792</v>
      </c>
      <c r="B8" s="37" t="n">
        <v>38538.9325</v>
      </c>
      <c r="C8" s="45" t="e">
        <f aca="false">#REF!*100</f>
        <v>#REF!</v>
      </c>
      <c r="D8" s="46" t="n">
        <v>196.0622</v>
      </c>
      <c r="E8" s="44" t="n">
        <f aca="false">(D8-D7)/D7*100</f>
        <v>0.433571462965594</v>
      </c>
      <c r="F8" s="44" t="n">
        <f aca="false">B8*D8</f>
        <v>7556027.8916015</v>
      </c>
      <c r="G8" s="44" t="n">
        <f aca="false">(A8-A7)/36500*F8</f>
        <v>414.028925567206</v>
      </c>
      <c r="H8" s="47" t="e">
        <f aca="false">B8*C8</f>
        <v>#REF!</v>
      </c>
      <c r="J8" s="46" t="n">
        <v>116.405</v>
      </c>
      <c r="K8" s="44" t="n">
        <f aca="false">(J8-J7)/J7*100</f>
        <v>-0.247656263389721</v>
      </c>
      <c r="L8" s="44"/>
      <c r="M8" s="38" t="n">
        <f aca="false">(((1+E8/100)/(1+K8/100))-1)*100</f>
        <v>0.682919018077444</v>
      </c>
      <c r="N8" s="38" t="n">
        <f aca="false">(((1+N7/100)*(1+M8/100))-1)*100</f>
        <v>101.364187643614</v>
      </c>
      <c r="O8" s="38" t="n">
        <f aca="false">IF(N8&lt;O7,O7,N8)</f>
        <v>101.364187643614</v>
      </c>
      <c r="Q8" s="44" t="e">
        <f aca="false">G8+H8</f>
        <v>#REF!</v>
      </c>
      <c r="T8" s="38"/>
    </row>
    <row r="9" customFormat="false" ht="12.75" hidden="false" customHeight="true" outlineLevel="0" collapsed="false">
      <c r="A9" s="42" t="n">
        <v>41793</v>
      </c>
      <c r="B9" s="37" t="n">
        <v>38538.9325</v>
      </c>
      <c r="C9" s="45" t="e">
        <f aca="false">#REF!*100</f>
        <v>#REF!</v>
      </c>
      <c r="D9" s="46" t="n">
        <v>195.3553</v>
      </c>
      <c r="E9" s="44" t="n">
        <f aca="false">(D9-D8)/D8*100</f>
        <v>-0.360548846233486</v>
      </c>
      <c r="F9" s="44" t="n">
        <f aca="false">B9*D9</f>
        <v>7528784.72021725</v>
      </c>
      <c r="G9" s="44" t="n">
        <f aca="false">(A9-A8)/36500*F9</f>
        <v>206.2680745265</v>
      </c>
      <c r="H9" s="47" t="e">
        <f aca="false">B9*C9</f>
        <v>#REF!</v>
      </c>
      <c r="J9" s="46" t="n">
        <v>115.532</v>
      </c>
      <c r="K9" s="44" t="n">
        <f aca="false">(J9-J8)/J8*100</f>
        <v>-0.749967784888969</v>
      </c>
      <c r="L9" s="44"/>
      <c r="M9" s="38" t="n">
        <f aca="false">(((1+E9/100)/(1+K9/100))-1)*100</f>
        <v>0.392361523683404</v>
      </c>
      <c r="N9" s="38" t="n">
        <f aca="false">(((1+N8/100)*(1+M9/100))-1)*100</f>
        <v>102.154263238405</v>
      </c>
      <c r="O9" s="38" t="n">
        <f aca="false">IF(N9&lt;O8,O8,N9)</f>
        <v>102.154263238405</v>
      </c>
      <c r="Q9" s="44" t="e">
        <f aca="false">G9+H9</f>
        <v>#REF!</v>
      </c>
      <c r="T9" s="38"/>
    </row>
    <row r="10" customFormat="false" ht="12.75" hidden="false" customHeight="true" outlineLevel="0" collapsed="false">
      <c r="A10" s="42" t="n">
        <v>41794</v>
      </c>
      <c r="B10" s="37" t="n">
        <v>38538.9325</v>
      </c>
      <c r="C10" s="45" t="e">
        <f aca="false">#REF!*100</f>
        <v>#REF!</v>
      </c>
      <c r="D10" s="46" t="n">
        <v>195.3108</v>
      </c>
      <c r="E10" s="44" t="n">
        <f aca="false">(D10-D9)/D9*100</f>
        <v>-0.022779008299237</v>
      </c>
      <c r="F10" s="44" t="n">
        <f aca="false">B10*D10</f>
        <v>7527069.737721</v>
      </c>
      <c r="G10" s="44" t="n">
        <f aca="false">(A10-A9)/36500*F10</f>
        <v>206.221088704685</v>
      </c>
      <c r="H10" s="47" t="e">
        <f aca="false">B10*C10</f>
        <v>#REF!</v>
      </c>
      <c r="J10" s="46" t="n">
        <v>116.118</v>
      </c>
      <c r="K10" s="44" t="n">
        <f aca="false">(J10-J9)/J9*100</f>
        <v>0.507218779212684</v>
      </c>
      <c r="L10" s="44"/>
      <c r="M10" s="38" t="n">
        <f aca="false">(((1+E10/100)/(1+K10/100))-1)*100</f>
        <v>-0.527323105692723</v>
      </c>
      <c r="N10" s="38" t="n">
        <f aca="false">(((1+N9/100)*(1+M10/100))-1)*100</f>
        <v>101.088257099206</v>
      </c>
      <c r="O10" s="38" t="n">
        <f aca="false">IF(N10&lt;O9,O9,N10)</f>
        <v>102.154263238405</v>
      </c>
      <c r="Q10" s="44" t="e">
        <f aca="false">G10+H10</f>
        <v>#REF!</v>
      </c>
      <c r="T10" s="38"/>
    </row>
    <row r="11" customFormat="false" ht="12.75" hidden="false" customHeight="true" outlineLevel="0" collapsed="false">
      <c r="A11" s="42" t="n">
        <v>41795</v>
      </c>
      <c r="B11" s="37" t="n">
        <v>38538.9325</v>
      </c>
      <c r="C11" s="45" t="e">
        <f aca="false">#REF!*100</f>
        <v>#REF!</v>
      </c>
      <c r="D11" s="46" t="n">
        <v>195.9947</v>
      </c>
      <c r="E11" s="44" t="n">
        <f aca="false">(D11-D10)/D10*100</f>
        <v>0.350159847791312</v>
      </c>
      <c r="F11" s="44" t="n">
        <f aca="false">B11*D11</f>
        <v>7553426.51365775</v>
      </c>
      <c r="G11" s="44" t="n">
        <f aca="false">(A11-A10)/36500*F11</f>
        <v>206.943192155007</v>
      </c>
      <c r="H11" s="47" t="e">
        <f aca="false">B11*C11</f>
        <v>#REF!</v>
      </c>
      <c r="J11" s="46" t="n">
        <v>117.018</v>
      </c>
      <c r="K11" s="44" t="n">
        <f aca="false">(J11-J10)/J10*100</f>
        <v>0.775073631995044</v>
      </c>
      <c r="L11" s="44"/>
      <c r="M11" s="38" t="n">
        <f aca="false">(((1+E11/100)/(1+K11/100))-1)*100</f>
        <v>-0.421645719412134</v>
      </c>
      <c r="N11" s="38" t="n">
        <f aca="false">(((1+N10/100)*(1+M11/100))-1)*100</f>
        <v>100.240377070907</v>
      </c>
      <c r="O11" s="38" t="n">
        <f aca="false">IF(N11&lt;O10,O10,N11)</f>
        <v>102.154263238405</v>
      </c>
      <c r="Q11" s="44" t="e">
        <f aca="false">G11+H11</f>
        <v>#REF!</v>
      </c>
      <c r="T11" s="38"/>
    </row>
    <row r="12" customFormat="false" ht="12.75" hidden="false" customHeight="true" outlineLevel="0" collapsed="false">
      <c r="A12" s="42" t="n">
        <v>41796</v>
      </c>
      <c r="B12" s="37" t="n">
        <v>38538.9325</v>
      </c>
      <c r="C12" s="45" t="e">
        <f aca="false">#REF!*100</f>
        <v>#REF!</v>
      </c>
      <c r="D12" s="46" t="n">
        <v>197.0219</v>
      </c>
      <c r="E12" s="44" t="n">
        <f aca="false">(D12-D11)/D11*100</f>
        <v>0.524095804631448</v>
      </c>
      <c r="F12" s="44" t="n">
        <f aca="false">B12*D12</f>
        <v>7593013.70512175</v>
      </c>
      <c r="G12" s="44" t="n">
        <f aca="false">(A12-A11)/36500*F12</f>
        <v>208.027772743062</v>
      </c>
      <c r="H12" s="47" t="e">
        <f aca="false">B12*C12</f>
        <v>#REF!</v>
      </c>
      <c r="J12" s="46" t="n">
        <v>117.026</v>
      </c>
      <c r="K12" s="44" t="n">
        <f aca="false">(J12-J11)/J11*100</f>
        <v>0.00683655505990153</v>
      </c>
      <c r="L12" s="44"/>
      <c r="M12" s="38" t="n">
        <f aca="false">(((1+E12/100)/(1+K12/100))-1)*100</f>
        <v>0.517223889275553</v>
      </c>
      <c r="N12" s="38" t="n">
        <f aca="false">(((1+N11/100)*(1+M12/100))-1)*100</f>
        <v>101.276068137093</v>
      </c>
      <c r="O12" s="38" t="n">
        <f aca="false">IF(N12&lt;O11,O11,N12)</f>
        <v>102.154263238405</v>
      </c>
      <c r="Q12" s="44" t="e">
        <f aca="false">G12+H12</f>
        <v>#REF!</v>
      </c>
      <c r="T12" s="38"/>
    </row>
    <row r="13" customFormat="false" ht="12.75" hidden="false" customHeight="true" outlineLevel="0" collapsed="false">
      <c r="A13" s="42" t="n">
        <v>41799</v>
      </c>
      <c r="B13" s="37" t="n">
        <v>38538.9325</v>
      </c>
      <c r="C13" s="45" t="e">
        <f aca="false">#REF!*100</f>
        <v>#REF!</v>
      </c>
      <c r="D13" s="46" t="n">
        <v>197.9554</v>
      </c>
      <c r="E13" s="44" t="n">
        <f aca="false">(D13-D12)/D12*100</f>
        <v>0.47380519627514</v>
      </c>
      <c r="F13" s="44" t="n">
        <f aca="false">B13*D13</f>
        <v>7628989.7986105</v>
      </c>
      <c r="G13" s="44" t="n">
        <f aca="false">(A13-A12)/36500*F13</f>
        <v>627.040257420041</v>
      </c>
      <c r="H13" s="47" t="e">
        <f aca="false">B13*C13</f>
        <v>#REF!</v>
      </c>
      <c r="J13" s="46" t="n">
        <v>117.954</v>
      </c>
      <c r="K13" s="44" t="n">
        <f aca="false">(J13-J12)/J12*100</f>
        <v>0.79298617401261</v>
      </c>
      <c r="L13" s="44"/>
      <c r="M13" s="38" t="n">
        <f aca="false">(((1+E13/100)/(1+K13/100))-1)*100</f>
        <v>-0.316669829770122</v>
      </c>
      <c r="N13" s="38" t="n">
        <f aca="false">(((1+N12/100)*(1+M13/100))-1)*100</f>
        <v>100.638687554755</v>
      </c>
      <c r="O13" s="38" t="n">
        <f aca="false">IF(N13&lt;O12,O12,N13)</f>
        <v>102.154263238405</v>
      </c>
      <c r="Q13" s="44" t="e">
        <f aca="false">G13+H13</f>
        <v>#REF!</v>
      </c>
      <c r="T13" s="38"/>
    </row>
    <row r="14" customFormat="false" ht="12.75" hidden="false" customHeight="true" outlineLevel="0" collapsed="false">
      <c r="A14" s="42" t="n">
        <v>41800</v>
      </c>
      <c r="B14" s="37" t="n">
        <v>38538.9325</v>
      </c>
      <c r="C14" s="45" t="e">
        <f aca="false">#REF!*100</f>
        <v>#REF!</v>
      </c>
      <c r="D14" s="46" t="n">
        <v>199.2971</v>
      </c>
      <c r="E14" s="44" t="n">
        <f aca="false">(D14-D13)/D13*100</f>
        <v>0.67777893404272</v>
      </c>
      <c r="F14" s="44" t="n">
        <f aca="false">B14*D14</f>
        <v>7680697.48434575</v>
      </c>
      <c r="G14" s="44" t="n">
        <f aca="false">(A14-A13)/36500*F14</f>
        <v>210.430068064267</v>
      </c>
      <c r="H14" s="47" t="e">
        <f aca="false">B14*C14</f>
        <v>#REF!</v>
      </c>
      <c r="J14" s="46" t="n">
        <v>117.384</v>
      </c>
      <c r="K14" s="44" t="n">
        <f aca="false">(J14-J13)/J13*100</f>
        <v>-0.48323922885192</v>
      </c>
      <c r="L14" s="44"/>
      <c r="M14" s="38" t="n">
        <f aca="false">(((1+E14/100)/(1+K14/100))-1)*100</f>
        <v>1.16665590187823</v>
      </c>
      <c r="N14" s="38" t="n">
        <f aca="false">(((1+N13/100)*(1+M14/100))-1)*100</f>
        <v>102.979450644564</v>
      </c>
      <c r="O14" s="38" t="n">
        <f aca="false">IF(N14&lt;O13,O13,N14)</f>
        <v>102.979450644564</v>
      </c>
      <c r="Q14" s="44" t="e">
        <f aca="false">G14+H14</f>
        <v>#REF!</v>
      </c>
      <c r="T14" s="38"/>
    </row>
    <row r="15" customFormat="false" ht="12.75" hidden="false" customHeight="true" outlineLevel="0" collapsed="false">
      <c r="A15" s="42" t="n">
        <v>41801</v>
      </c>
      <c r="B15" s="37" t="n">
        <v>38538.9325</v>
      </c>
      <c r="C15" s="45" t="e">
        <f aca="false">#REF!*100</f>
        <v>#REF!</v>
      </c>
      <c r="D15" s="46" t="n">
        <v>200.1285</v>
      </c>
      <c r="E15" s="44" t="n">
        <f aca="false">(D15-D14)/D14*100</f>
        <v>0.417166130365169</v>
      </c>
      <c r="F15" s="44" t="n">
        <f aca="false">B15*D15</f>
        <v>7712738.75282625</v>
      </c>
      <c r="G15" s="44" t="n">
        <f aca="false">(A15-A14)/36500*F15</f>
        <v>211.307911036336</v>
      </c>
      <c r="H15" s="47" t="e">
        <f aca="false">B15*C15</f>
        <v>#REF!</v>
      </c>
      <c r="J15" s="46" t="n">
        <v>117.916</v>
      </c>
      <c r="K15" s="44" t="n">
        <f aca="false">(J15-J14)/J14*100</f>
        <v>0.453213385129146</v>
      </c>
      <c r="L15" s="44"/>
      <c r="M15" s="38" t="n">
        <f aca="false">(((1+E15/100)/(1+K15/100))-1)*100</f>
        <v>-0.035884620859028</v>
      </c>
      <c r="N15" s="38" t="n">
        <f aca="false">(((1+N14/100)*(1+M15/100))-1)*100</f>
        <v>102.906612238278</v>
      </c>
      <c r="O15" s="38" t="n">
        <f aca="false">IF(N15&lt;O14,O14,N15)</f>
        <v>102.979450644564</v>
      </c>
      <c r="Q15" s="44" t="e">
        <f aca="false">G15+H15</f>
        <v>#REF!</v>
      </c>
      <c r="T15" s="38"/>
    </row>
    <row r="16" customFormat="false" ht="12.75" hidden="false" customHeight="true" outlineLevel="0" collapsed="false">
      <c r="A16" s="42" t="n">
        <v>41802</v>
      </c>
      <c r="B16" s="37" t="n">
        <v>38538.9325</v>
      </c>
      <c r="C16" s="45" t="e">
        <f aca="false">#REF!*100</f>
        <v>#REF!</v>
      </c>
      <c r="D16" s="46" t="n">
        <v>200.2328</v>
      </c>
      <c r="E16" s="44" t="n">
        <f aca="false">(D16-D15)/D15*100</f>
        <v>0.0521165151390207</v>
      </c>
      <c r="F16" s="44" t="n">
        <f aca="false">B16*D16</f>
        <v>7716758.363486</v>
      </c>
      <c r="G16" s="44" t="n">
        <f aca="false">(A16-A15)/36500*F16</f>
        <v>211.418037355781</v>
      </c>
      <c r="H16" s="47" t="e">
        <f aca="false">B16*C16</f>
        <v>#REF!</v>
      </c>
      <c r="J16" s="46" t="n">
        <v>117.927</v>
      </c>
      <c r="K16" s="44" t="n">
        <f aca="false">(J16-J15)/J15*100</f>
        <v>0.00932867464975906</v>
      </c>
      <c r="L16" s="44"/>
      <c r="M16" s="38" t="n">
        <f aca="false">(((1+E16/100)/(1+K16/100))-1)*100</f>
        <v>0.0427838493231469</v>
      </c>
      <c r="N16" s="38" t="n">
        <f aca="false">(((1+N15/100)*(1+M16/100))-1)*100</f>
        <v>102.993423497525</v>
      </c>
      <c r="O16" s="38" t="n">
        <f aca="false">IF(N16&lt;O15,O15,N16)</f>
        <v>102.993423497525</v>
      </c>
      <c r="Q16" s="44" t="e">
        <f aca="false">G16+H16</f>
        <v>#REF!</v>
      </c>
      <c r="T16" s="38"/>
    </row>
    <row r="17" customFormat="false" ht="12.75" hidden="false" customHeight="true" outlineLevel="0" collapsed="false">
      <c r="A17" s="42" t="n">
        <v>41803</v>
      </c>
      <c r="B17" s="37" t="n">
        <v>38538.9325</v>
      </c>
      <c r="C17" s="45" t="e">
        <f aca="false">#REF!*100</f>
        <v>#REF!</v>
      </c>
      <c r="D17" s="46" t="n">
        <v>200.2096</v>
      </c>
      <c r="E17" s="44" t="n">
        <f aca="false">(D17-D16)/D16*100</f>
        <v>-0.0115865132985219</v>
      </c>
      <c r="F17" s="44" t="n">
        <f aca="false">B17*D17</f>
        <v>7715864.260252</v>
      </c>
      <c r="G17" s="44" t="n">
        <f aca="false">(A17-A16)/36500*F17</f>
        <v>211.393541376767</v>
      </c>
      <c r="H17" s="47" t="e">
        <f aca="false">B17*C17</f>
        <v>#REF!</v>
      </c>
      <c r="J17" s="46" t="n">
        <v>117.603</v>
      </c>
      <c r="K17" s="44" t="n">
        <f aca="false">(J17-J16)/J16*100</f>
        <v>-0.274746241318792</v>
      </c>
      <c r="L17" s="44"/>
      <c r="M17" s="38" t="n">
        <f aca="false">(((1+E17/100)/(1+K17/100))-1)*100</f>
        <v>0.263884741428755</v>
      </c>
      <c r="N17" s="38" t="n">
        <f aca="false">(((1+N16/100)*(1+M17/100))-1)*100</f>
        <v>103.529092168239</v>
      </c>
      <c r="O17" s="38" t="n">
        <f aca="false">IF(N17&lt;O16,O16,N17)</f>
        <v>103.529092168239</v>
      </c>
      <c r="Q17" s="44" t="e">
        <f aca="false">G17+H17</f>
        <v>#REF!</v>
      </c>
      <c r="T17" s="38"/>
    </row>
    <row r="18" customFormat="false" ht="12.75" hidden="false" customHeight="true" outlineLevel="0" collapsed="false">
      <c r="A18" s="42" t="n">
        <v>41806</v>
      </c>
      <c r="B18" s="37" t="n">
        <v>38538.9325</v>
      </c>
      <c r="C18" s="45" t="e">
        <f aca="false">#REF!*100</f>
        <v>#REF!</v>
      </c>
      <c r="D18" s="46" t="n">
        <v>199.9023</v>
      </c>
      <c r="E18" s="44" t="n">
        <f aca="false">(D18-D17)/D17*100</f>
        <v>-0.153489143377739</v>
      </c>
      <c r="F18" s="44" t="n">
        <f aca="false">B18*D18</f>
        <v>7704021.24629475</v>
      </c>
      <c r="G18" s="44" t="n">
        <f aca="false">(A18-A17)/36500*F18</f>
        <v>633.207225722856</v>
      </c>
      <c r="H18" s="47" t="e">
        <f aca="false">B18*C18</f>
        <v>#REF!</v>
      </c>
      <c r="J18" s="46" t="n">
        <v>116.803</v>
      </c>
      <c r="K18" s="44" t="n">
        <f aca="false">(J18-J17)/J17*100</f>
        <v>-0.680254755405897</v>
      </c>
      <c r="L18" s="44"/>
      <c r="M18" s="38" t="n">
        <f aca="false">(((1+E18/100)/(1+K18/100))-1)*100</f>
        <v>0.530373503003756</v>
      </c>
      <c r="N18" s="38" t="n">
        <f aca="false">(((1+N17/100)*(1+M18/100))-1)*100</f>
        <v>104.608556544003</v>
      </c>
      <c r="O18" s="38" t="n">
        <f aca="false">IF(N18&lt;O17,O17,N18)</f>
        <v>104.608556544003</v>
      </c>
      <c r="Q18" s="44" t="e">
        <f aca="false">G18+H18</f>
        <v>#REF!</v>
      </c>
      <c r="T18" s="38"/>
    </row>
    <row r="19" customFormat="false" ht="12.75" hidden="false" customHeight="true" outlineLevel="0" collapsed="false">
      <c r="A19" s="42" t="n">
        <v>41807</v>
      </c>
      <c r="B19" s="37" t="n">
        <v>38538.9325</v>
      </c>
      <c r="C19" s="45" t="e">
        <f aca="false">#REF!*100</f>
        <v>#REF!</v>
      </c>
      <c r="D19" s="46" t="n">
        <v>199.4665</v>
      </c>
      <c r="E19" s="44" t="n">
        <f aca="false">(D19-D18)/D18*100</f>
        <v>-0.218006496173381</v>
      </c>
      <c r="F19" s="44" t="n">
        <f aca="false">B19*D19</f>
        <v>7687225.97951125</v>
      </c>
      <c r="G19" s="44" t="n">
        <f aca="false">(A19-A18)/36500*F19</f>
        <v>210.608930945514</v>
      </c>
      <c r="H19" s="47" t="e">
        <f aca="false">B19*C19</f>
        <v>#REF!</v>
      </c>
      <c r="J19" s="46" t="n">
        <v>115.618</v>
      </c>
      <c r="K19" s="44" t="n">
        <f aca="false">(J19-J18)/J18*100</f>
        <v>-1.01452873641944</v>
      </c>
      <c r="L19" s="44"/>
      <c r="M19" s="38" t="n">
        <f aca="false">(((1+E19/100)/(1+K19/100))-1)*100</f>
        <v>0.804686011066269</v>
      </c>
      <c r="N19" s="38" t="n">
        <f aca="false">(((1+N18/100)*(1+M19/100))-1)*100</f>
        <v>106.255012975957</v>
      </c>
      <c r="O19" s="38" t="n">
        <f aca="false">IF(N19&lt;O18,O18,N19)</f>
        <v>106.255012975957</v>
      </c>
      <c r="Q19" s="44" t="e">
        <f aca="false">G19+H19</f>
        <v>#REF!</v>
      </c>
      <c r="T19" s="38"/>
    </row>
    <row r="20" customFormat="false" ht="12.75" hidden="false" customHeight="true" outlineLevel="0" collapsed="false">
      <c r="A20" s="42" t="n">
        <v>41808</v>
      </c>
      <c r="B20" s="37" t="n">
        <v>38538.9325</v>
      </c>
      <c r="C20" s="45" t="e">
        <f aca="false">#REF!*100</f>
        <v>#REF!</v>
      </c>
      <c r="D20" s="46" t="n">
        <v>200.1454</v>
      </c>
      <c r="E20" s="44" t="n">
        <f aca="false">(D20-D19)/D19*100</f>
        <v>0.340357904710815</v>
      </c>
      <c r="F20" s="44" t="n">
        <f aca="false">B20*D20</f>
        <v>7713390.0607855</v>
      </c>
      <c r="G20" s="44" t="n">
        <f aca="false">(A20-A19)/36500*F20</f>
        <v>211.325755090014</v>
      </c>
      <c r="H20" s="47" t="e">
        <f aca="false">B20*C20</f>
        <v>#REF!</v>
      </c>
      <c r="J20" s="46" t="n">
        <v>116.085</v>
      </c>
      <c r="K20" s="44" t="n">
        <f aca="false">(J20-J19)/J19*100</f>
        <v>0.403916345205763</v>
      </c>
      <c r="L20" s="44"/>
      <c r="M20" s="38" t="n">
        <f aca="false">(((1+E20/100)/(1+K20/100))-1)*100</f>
        <v>-0.0633027503393668</v>
      </c>
      <c r="N20" s="38" t="n">
        <f aca="false">(((1+N19/100)*(1+M20/100))-1)*100</f>
        <v>106.124447880031</v>
      </c>
      <c r="O20" s="38" t="n">
        <f aca="false">IF(N20&lt;O19,O19,N20)</f>
        <v>106.255012975957</v>
      </c>
      <c r="Q20" s="44" t="e">
        <f aca="false">G20+H20</f>
        <v>#REF!</v>
      </c>
      <c r="T20" s="38"/>
    </row>
    <row r="21" customFormat="false" ht="12.75" hidden="false" customHeight="true" outlineLevel="0" collapsed="false">
      <c r="A21" s="42" t="n">
        <v>41809</v>
      </c>
      <c r="B21" s="37" t="n">
        <v>38538.9325</v>
      </c>
      <c r="C21" s="45" t="e">
        <f aca="false">#REF!*100</f>
        <v>#REF!</v>
      </c>
      <c r="D21" s="46" t="n">
        <v>201.9841</v>
      </c>
      <c r="E21" s="44" t="n">
        <f aca="false">(D21-D20)/D20*100</f>
        <v>0.91868211810015</v>
      </c>
      <c r="F21" s="44" t="n">
        <f aca="false">B21*D21</f>
        <v>7784251.59597325</v>
      </c>
      <c r="G21" s="44" t="n">
        <f aca="false">(A21-A20)/36500*F21</f>
        <v>213.267167012966</v>
      </c>
      <c r="H21" s="47" t="e">
        <f aca="false">B21*C21</f>
        <v>#REF!</v>
      </c>
      <c r="J21" s="46" t="n">
        <v>116.782</v>
      </c>
      <c r="K21" s="44" t="n">
        <f aca="false">(J21-J20)/J20*100</f>
        <v>0.6004221044924</v>
      </c>
      <c r="L21" s="44"/>
      <c r="M21" s="38" t="n">
        <f aca="false">(((1+E21/100)/(1+K21/100))-1)*100</f>
        <v>0.316360515144942</v>
      </c>
      <c r="N21" s="38" t="n">
        <f aca="false">(((1+N20/100)*(1+M21/100))-1)*100</f>
        <v>106.776544245184</v>
      </c>
      <c r="O21" s="38" t="n">
        <f aca="false">IF(N21&lt;O20,O20,N21)</f>
        <v>106.776544245184</v>
      </c>
      <c r="Q21" s="44" t="e">
        <f aca="false">G21+H21</f>
        <v>#REF!</v>
      </c>
      <c r="T21" s="38"/>
    </row>
    <row r="22" customFormat="false" ht="12.75" hidden="false" customHeight="true" outlineLevel="0" collapsed="false">
      <c r="A22" s="42" t="n">
        <v>41810</v>
      </c>
      <c r="B22" s="37" t="n">
        <v>38538.9325</v>
      </c>
      <c r="C22" s="45" t="e">
        <f aca="false">#REF!*100</f>
        <v>#REF!</v>
      </c>
      <c r="D22" s="46" t="n">
        <v>204.056</v>
      </c>
      <c r="E22" s="44" t="n">
        <f aca="false">(D22-D21)/D21*100</f>
        <v>1.02577381090888</v>
      </c>
      <c r="F22" s="44" t="n">
        <f aca="false">B22*D22</f>
        <v>7864100.41022</v>
      </c>
      <c r="G22" s="44" t="n">
        <f aca="false">(A22-A21)/36500*F22</f>
        <v>215.454805759452</v>
      </c>
      <c r="H22" s="47" t="e">
        <f aca="false">B22*C22</f>
        <v>#REF!</v>
      </c>
      <c r="J22" s="46" t="n">
        <v>117.27</v>
      </c>
      <c r="K22" s="44" t="n">
        <f aca="false">(J22-J21)/J21*100</f>
        <v>0.417872617355414</v>
      </c>
      <c r="L22" s="44"/>
      <c r="M22" s="38" t="n">
        <f aca="false">(((1+E22/100)/(1+K22/100))-1)*100</f>
        <v>0.60537151177249</v>
      </c>
      <c r="N22" s="38" t="n">
        <f aca="false">(((1+N21/100)*(1+M22/100))-1)*100</f>
        <v>108.028310537072</v>
      </c>
      <c r="O22" s="38" t="n">
        <f aca="false">IF(N22&lt;O21,O21,N22)</f>
        <v>108.028310537072</v>
      </c>
      <c r="Q22" s="44" t="e">
        <f aca="false">G22+H22</f>
        <v>#REF!</v>
      </c>
      <c r="T22" s="38"/>
    </row>
    <row r="23" customFormat="false" ht="12.75" hidden="false" customHeight="true" outlineLevel="0" collapsed="false">
      <c r="A23" s="42" t="n">
        <v>41813</v>
      </c>
      <c r="B23" s="37" t="n">
        <v>38538.9325</v>
      </c>
      <c r="C23" s="45" t="e">
        <f aca="false">#REF!*100</f>
        <v>#REF!</v>
      </c>
      <c r="D23" s="46" t="n">
        <v>203.9373</v>
      </c>
      <c r="E23" s="44" t="n">
        <f aca="false">(D23-D22)/D22*100</f>
        <v>-0.0581703061904665</v>
      </c>
      <c r="F23" s="44" t="n">
        <f aca="false">B23*D23</f>
        <v>7859525.83893225</v>
      </c>
      <c r="G23" s="44" t="n">
        <f aca="false">(A23-A22)/36500*F23</f>
        <v>645.988425117719</v>
      </c>
      <c r="H23" s="47" t="e">
        <f aca="false">B23*C23</f>
        <v>#REF!</v>
      </c>
      <c r="J23" s="46" t="n">
        <v>118.031</v>
      </c>
      <c r="K23" s="44" t="n">
        <f aca="false">(J23-J22)/J22*100</f>
        <v>0.648929820073344</v>
      </c>
      <c r="L23" s="44"/>
      <c r="M23" s="38" t="n">
        <f aca="false">(((1+E23/100)/(1+K23/100))-1)*100</f>
        <v>-0.702541127389889</v>
      </c>
      <c r="N23" s="38" t="n">
        <f aca="false">(((1+N22/100)*(1+M23/100))-1)*100</f>
        <v>106.566826098934</v>
      </c>
      <c r="O23" s="38" t="n">
        <f aca="false">IF(N23&lt;O22,O22,N23)</f>
        <v>108.028310537072</v>
      </c>
      <c r="Q23" s="44" t="e">
        <f aca="false">G23+H23</f>
        <v>#REF!</v>
      </c>
      <c r="T23" s="38"/>
    </row>
    <row r="24" customFormat="false" ht="12.75" hidden="false" customHeight="true" outlineLevel="0" collapsed="false">
      <c r="A24" s="42" t="n">
        <v>41814</v>
      </c>
      <c r="B24" s="37" t="n">
        <v>38538.9325</v>
      </c>
      <c r="C24" s="45" t="e">
        <f aca="false">#REF!*100</f>
        <v>#REF!</v>
      </c>
      <c r="D24" s="46" t="n">
        <v>204.5804</v>
      </c>
      <c r="E24" s="44" t="n">
        <f aca="false">(D24-D23)/D23*100</f>
        <v>0.315342019336337</v>
      </c>
      <c r="F24" s="44" t="n">
        <f aca="false">B24*D24</f>
        <v>7884310.226423</v>
      </c>
      <c r="G24" s="44" t="n">
        <f aca="false">(A24-A23)/36500*F24</f>
        <v>216.008499354055</v>
      </c>
      <c r="H24" s="47" t="e">
        <f aca="false">B24*C24</f>
        <v>#REF!</v>
      </c>
      <c r="J24" s="46" t="n">
        <v>117.441</v>
      </c>
      <c r="K24" s="44" t="n">
        <f aca="false">(J24-J23)/J23*100</f>
        <v>-0.499868678567498</v>
      </c>
      <c r="L24" s="44"/>
      <c r="M24" s="38" t="n">
        <f aca="false">(((1+E24/100)/(1+K24/100))-1)*100</f>
        <v>0.819306152742971</v>
      </c>
      <c r="N24" s="38" t="n">
        <f aca="false">(((1+N23/100)*(1+M24/100))-1)*100</f>
        <v>108.259240814689</v>
      </c>
      <c r="O24" s="38" t="n">
        <f aca="false">IF(N24&lt;O23,O23,N24)</f>
        <v>108.259240814689</v>
      </c>
      <c r="Q24" s="44" t="e">
        <f aca="false">G24+H24</f>
        <v>#REF!</v>
      </c>
      <c r="T24" s="38"/>
    </row>
    <row r="25" customFormat="false" ht="12.75" hidden="false" customHeight="true" outlineLevel="0" collapsed="false">
      <c r="A25" s="42" t="n">
        <v>41815</v>
      </c>
      <c r="B25" s="37" t="n">
        <v>38538.9325</v>
      </c>
      <c r="C25" s="45" t="e">
        <f aca="false">#REF!*100</f>
        <v>#REF!</v>
      </c>
      <c r="D25" s="46" t="n">
        <v>204.2664</v>
      </c>
      <c r="E25" s="44" t="n">
        <f aca="false">(D25-D24)/D24*100</f>
        <v>-0.153484889070504</v>
      </c>
      <c r="F25" s="44" t="n">
        <f aca="false">B25*D25</f>
        <v>7872209.001618</v>
      </c>
      <c r="G25" s="44" t="n">
        <f aca="false">(A25-A24)/36500*F25</f>
        <v>215.676958948438</v>
      </c>
      <c r="H25" s="47" t="e">
        <f aca="false">B25*C25</f>
        <v>#REF!</v>
      </c>
      <c r="J25" s="46" t="n">
        <v>116.846</v>
      </c>
      <c r="K25" s="44" t="n">
        <f aca="false">(J25-J24)/J24*100</f>
        <v>-0.506637375362947</v>
      </c>
      <c r="L25" s="44"/>
      <c r="M25" s="38" t="n">
        <f aca="false">(((1+E25/100)/(1+K25/100))-1)*100</f>
        <v>0.354950799707932</v>
      </c>
      <c r="N25" s="38" t="n">
        <f aca="false">(((1+N24/100)*(1+M25/100))-1)*100</f>
        <v>108.998458655426</v>
      </c>
      <c r="O25" s="38" t="n">
        <f aca="false">IF(N25&lt;O24,O24,N25)</f>
        <v>108.998458655426</v>
      </c>
      <c r="Q25" s="44" t="e">
        <f aca="false">G25+H25</f>
        <v>#REF!</v>
      </c>
      <c r="T25" s="38"/>
    </row>
    <row r="26" customFormat="false" ht="12.75" hidden="false" customHeight="true" outlineLevel="0" collapsed="false">
      <c r="A26" s="42" t="n">
        <v>41816</v>
      </c>
      <c r="B26" s="37" t="n">
        <v>38538.9325</v>
      </c>
      <c r="C26" s="45" t="e">
        <f aca="false">#REF!*100</f>
        <v>#REF!</v>
      </c>
      <c r="D26" s="46" t="n">
        <v>203.2413</v>
      </c>
      <c r="E26" s="44" t="n">
        <f aca="false">(D26-D25)/D25*100</f>
        <v>-0.501844649927746</v>
      </c>
      <c r="F26" s="44" t="n">
        <f aca="false">B26*D26</f>
        <v>7832702.74191225</v>
      </c>
      <c r="G26" s="44" t="n">
        <f aca="false">(A26-A25)/36500*F26</f>
        <v>214.594595668829</v>
      </c>
      <c r="H26" s="47" t="e">
        <f aca="false">B26*C26</f>
        <v>#REF!</v>
      </c>
      <c r="J26" s="46" t="n">
        <v>117.011</v>
      </c>
      <c r="K26" s="44" t="n">
        <f aca="false">(J26-J25)/J25*100</f>
        <v>0.141211509165904</v>
      </c>
      <c r="L26" s="44"/>
      <c r="M26" s="38" t="n">
        <f aca="false">(((1+E26/100)/(1+K26/100))-1)*100</f>
        <v>-0.642149370276779</v>
      </c>
      <c r="N26" s="38" t="n">
        <f aca="false">(((1+N25/100)*(1+M26/100))-1)*100</f>
        <v>107.656376369282</v>
      </c>
      <c r="O26" s="38" t="n">
        <f aca="false">IF(N26&lt;O25,O25,N26)</f>
        <v>108.998458655426</v>
      </c>
      <c r="Q26" s="44" t="e">
        <f aca="false">G26+H26</f>
        <v>#REF!</v>
      </c>
      <c r="T26" s="38"/>
    </row>
    <row r="27" customFormat="false" ht="12.75" hidden="false" customHeight="true" outlineLevel="0" collapsed="false">
      <c r="A27" s="42" t="n">
        <v>41817</v>
      </c>
      <c r="B27" s="37" t="n">
        <v>38538.9325</v>
      </c>
      <c r="C27" s="45" t="e">
        <f aca="false">#REF!*100</f>
        <v>#REF!</v>
      </c>
      <c r="D27" s="46" t="n">
        <v>202.3591</v>
      </c>
      <c r="E27" s="44" t="n">
        <f aca="false">(D27-D26)/D26*100</f>
        <v>-0.434065320385169</v>
      </c>
      <c r="F27" s="44" t="n">
        <f aca="false">B27*D27</f>
        <v>7798703.69566075</v>
      </c>
      <c r="G27" s="44" t="n">
        <f aca="false">(A27-A26)/36500*F27</f>
        <v>213.66311494961</v>
      </c>
      <c r="H27" s="47" t="e">
        <f aca="false">B27*C27</f>
        <v>#REF!</v>
      </c>
      <c r="J27" s="46" t="n">
        <v>117.318</v>
      </c>
      <c r="K27" s="44" t="n">
        <f aca="false">(J27-J26)/J26*100</f>
        <v>0.262368495269677</v>
      </c>
      <c r="L27" s="44"/>
      <c r="M27" s="38" t="n">
        <f aca="false">(((1+E27/100)/(1+K27/100))-1)*100</f>
        <v>-0.694611374244269</v>
      </c>
      <c r="N27" s="38" t="n">
        <f aca="false">(((1+N26/100)*(1+M27/100))-1)*100</f>
        <v>106.213971559678</v>
      </c>
      <c r="O27" s="38" t="n">
        <f aca="false">IF(N27&lt;O26,O26,N27)</f>
        <v>108.998458655426</v>
      </c>
      <c r="Q27" s="44" t="e">
        <f aca="false">G27+H27</f>
        <v>#REF!</v>
      </c>
      <c r="T27" s="38"/>
    </row>
    <row r="28" customFormat="false" ht="12.75" hidden="false" customHeight="true" outlineLevel="0" collapsed="false">
      <c r="A28" s="42" t="n">
        <v>41820</v>
      </c>
      <c r="B28" s="37" t="n">
        <v>38538.9325</v>
      </c>
      <c r="C28" s="45" t="e">
        <f aca="false">#REF!*100</f>
        <v>#REF!</v>
      </c>
      <c r="D28" s="46" t="n">
        <v>202.152</v>
      </c>
      <c r="E28" s="44" t="n">
        <f aca="false">(D28-D27)/D27*100</f>
        <v>-0.102342815321883</v>
      </c>
      <c r="F28" s="44" t="n">
        <f aca="false">B28*D28</f>
        <v>7790722.28274</v>
      </c>
      <c r="G28" s="44" t="n">
        <f aca="false">(A28-A27)/36500*F28</f>
        <v>640.333338307397</v>
      </c>
      <c r="H28" s="47" t="e">
        <f aca="false">B28*C28</f>
        <v>#REF!</v>
      </c>
      <c r="J28" s="46" t="n">
        <v>117.745</v>
      </c>
      <c r="K28" s="44" t="n">
        <f aca="false">(J28-J27)/J27*100</f>
        <v>0.363968018547884</v>
      </c>
      <c r="L28" s="44"/>
      <c r="M28" s="38" t="n">
        <f aca="false">(((1+E28/100)/(1+K28/100))-1)*100</f>
        <v>-0.464619766511809</v>
      </c>
      <c r="N28" s="38" t="n">
        <f aca="false">(((1+N27/100)*(1+M28/100))-1)*100</f>
        <v>105.255860686502</v>
      </c>
      <c r="O28" s="38" t="n">
        <f aca="false">IF(N28&lt;O27,O27,N28)</f>
        <v>108.998458655426</v>
      </c>
      <c r="Q28" s="44" t="e">
        <f aca="false">G28+H28</f>
        <v>#REF!</v>
      </c>
      <c r="T28" s="38"/>
    </row>
    <row r="29" customFormat="false" ht="12.75" hidden="false" customHeight="true" outlineLevel="0" collapsed="false">
      <c r="A29" s="42" t="n">
        <v>41821</v>
      </c>
      <c r="B29" s="37" t="n">
        <v>38538.9325</v>
      </c>
      <c r="C29" s="45" t="e">
        <f aca="false">#REF!*100</f>
        <v>#REF!</v>
      </c>
      <c r="D29" s="46" t="n">
        <v>203.1115</v>
      </c>
      <c r="E29" s="44" t="n">
        <f aca="false">(D29-D28)/D28*100</f>
        <v>0.474642843009231</v>
      </c>
      <c r="F29" s="44" t="n">
        <f aca="false">B29*D29</f>
        <v>7827700.38847375</v>
      </c>
      <c r="G29" s="44" t="n">
        <f aca="false">(A29-A28)/36500*F29</f>
        <v>214.457544889692</v>
      </c>
      <c r="H29" s="47" t="e">
        <f aca="false">B29*C29</f>
        <v>#REF!</v>
      </c>
      <c r="J29" s="46" t="n">
        <v>119.189</v>
      </c>
      <c r="K29" s="44" t="n">
        <f aca="false">(J29-J28)/J28*100</f>
        <v>1.22637903944965</v>
      </c>
      <c r="L29" s="44"/>
      <c r="M29" s="38" t="n">
        <f aca="false">(((1+E29/100)/(1+K29/100))-1)*100</f>
        <v>-0.742628753071828</v>
      </c>
      <c r="N29" s="38" t="n">
        <f aca="false">(((1+N28/100)*(1+M29/100))-1)*100</f>
        <v>103.731571647679</v>
      </c>
      <c r="O29" s="38" t="n">
        <f aca="false">IF(N29&lt;O28,O28,N29)</f>
        <v>108.998458655426</v>
      </c>
      <c r="Q29" s="44" t="e">
        <f aca="false">G29+H29</f>
        <v>#REF!</v>
      </c>
      <c r="T29" s="38"/>
    </row>
    <row r="30" customFormat="false" ht="12.75" hidden="false" customHeight="true" outlineLevel="0" collapsed="false">
      <c r="A30" s="42" t="n">
        <v>41822</v>
      </c>
      <c r="B30" s="37" t="n">
        <v>38538.9325</v>
      </c>
      <c r="C30" s="45" t="e">
        <f aca="false">#REF!*100</f>
        <v>#REF!</v>
      </c>
      <c r="D30" s="46" t="n">
        <v>203.2734</v>
      </c>
      <c r="E30" s="44" t="n">
        <f aca="false">(D30-D29)/D29*100</f>
        <v>0.0797099130280673</v>
      </c>
      <c r="F30" s="44" t="n">
        <f aca="false">B30*D30</f>
        <v>7833939.8416455</v>
      </c>
      <c r="G30" s="44" t="n">
        <f aca="false">(A30-A29)/36500*F30</f>
        <v>214.628488812205</v>
      </c>
      <c r="H30" s="47" t="e">
        <f aca="false">B30*C30</f>
        <v>#REF!</v>
      </c>
      <c r="J30" s="46" t="n">
        <v>119.503</v>
      </c>
      <c r="K30" s="44" t="n">
        <f aca="false">(J30-J29)/J29*100</f>
        <v>0.263447130188195</v>
      </c>
      <c r="L30" s="44"/>
      <c r="M30" s="38" t="n">
        <f aca="false">(((1+E30/100)/(1+K30/100))-1)*100</f>
        <v>-0.1832544386007</v>
      </c>
      <c r="N30" s="38" t="n">
        <f aca="false">(((1+N29/100)*(1+M30/100))-1)*100</f>
        <v>103.358224499804</v>
      </c>
      <c r="O30" s="38" t="n">
        <f aca="false">IF(N30&lt;O29,O29,N30)</f>
        <v>108.998458655426</v>
      </c>
      <c r="Q30" s="44" t="e">
        <f aca="false">G30+H30</f>
        <v>#REF!</v>
      </c>
      <c r="T30" s="38"/>
    </row>
    <row r="31" customFormat="false" ht="12.75" hidden="false" customHeight="true" outlineLevel="0" collapsed="false">
      <c r="A31" s="42" t="n">
        <v>41823</v>
      </c>
      <c r="B31" s="37" t="n">
        <v>38538.9325</v>
      </c>
      <c r="C31" s="45" t="e">
        <f aca="false">#REF!*100</f>
        <v>#REF!</v>
      </c>
      <c r="D31" s="46" t="n">
        <v>204.3515</v>
      </c>
      <c r="E31" s="44" t="n">
        <f aca="false">(D31-D30)/D30*100</f>
        <v>0.530369443321152</v>
      </c>
      <c r="F31" s="44" t="n">
        <f aca="false">B31*D31</f>
        <v>7875488.66477375</v>
      </c>
      <c r="G31" s="44" t="n">
        <f aca="false">(A31-A30)/36500*F31</f>
        <v>215.766812733527</v>
      </c>
      <c r="H31" s="47" t="e">
        <f aca="false">B31*C31</f>
        <v>#REF!</v>
      </c>
      <c r="J31" s="46" t="n">
        <v>120.089</v>
      </c>
      <c r="K31" s="44" t="n">
        <f aca="false">(J31-J30)/J30*100</f>
        <v>0.490364258637857</v>
      </c>
      <c r="L31" s="44"/>
      <c r="M31" s="38" t="n">
        <f aca="false">(((1+E31/100)/(1+K31/100))-1)*100</f>
        <v>0.0398099708150301</v>
      </c>
      <c r="N31" s="38" t="n">
        <f aca="false">(((1+N30/100)*(1+M31/100))-1)*100</f>
        <v>103.439181349627</v>
      </c>
      <c r="O31" s="38" t="n">
        <f aca="false">IF(N31&lt;O30,O30,N31)</f>
        <v>108.998458655426</v>
      </c>
      <c r="Q31" s="44" t="e">
        <f aca="false">G31+H31</f>
        <v>#REF!</v>
      </c>
      <c r="T31" s="38"/>
    </row>
    <row r="32" customFormat="false" ht="12.75" hidden="false" customHeight="true" outlineLevel="0" collapsed="false">
      <c r="A32" s="42" t="n">
        <v>41824</v>
      </c>
      <c r="B32" s="37" t="n">
        <v>38538.9325</v>
      </c>
      <c r="C32" s="45" t="e">
        <f aca="false">#REF!*100</f>
        <v>#REF!</v>
      </c>
      <c r="D32" s="46" t="n">
        <v>203.8588</v>
      </c>
      <c r="E32" s="44" t="n">
        <f aca="false">(D32-D31)/D31*100</f>
        <v>-0.241104175893001</v>
      </c>
      <c r="F32" s="44" t="n">
        <f aca="false">B32*D32</f>
        <v>7856500.532731</v>
      </c>
      <c r="G32" s="44" t="n">
        <f aca="false">(A32-A31)/36500*F32</f>
        <v>215.246589937836</v>
      </c>
      <c r="H32" s="47" t="e">
        <f aca="false">B32*C32</f>
        <v>#REF!</v>
      </c>
      <c r="J32" s="46" t="n">
        <v>120.44</v>
      </c>
      <c r="K32" s="44" t="n">
        <f aca="false">(J32-J31)/J31*100</f>
        <v>0.292283223276069</v>
      </c>
      <c r="L32" s="44"/>
      <c r="M32" s="38" t="n">
        <f aca="false">(((1+E32/100)/(1+K32/100))-1)*100</f>
        <v>-0.531832940707544</v>
      </c>
      <c r="N32" s="38" t="n">
        <f aca="false">(((1+N31/100)*(1+M32/100))-1)*100</f>
        <v>102.357224768904</v>
      </c>
      <c r="O32" s="38" t="n">
        <f aca="false">IF(N32&lt;O31,O31,N32)</f>
        <v>108.998458655426</v>
      </c>
      <c r="Q32" s="44" t="e">
        <f aca="false">G32+H32</f>
        <v>#REF!</v>
      </c>
      <c r="T32" s="38"/>
    </row>
    <row r="33" customFormat="false" ht="12.75" hidden="false" customHeight="true" outlineLevel="0" collapsed="false">
      <c r="A33" s="42" t="n">
        <v>41827</v>
      </c>
      <c r="B33" s="37" t="n">
        <v>38538.9325</v>
      </c>
      <c r="C33" s="45" t="e">
        <f aca="false">#REF!*100</f>
        <v>#REF!</v>
      </c>
      <c r="D33" s="46" t="n">
        <v>203.1989</v>
      </c>
      <c r="E33" s="44" t="n">
        <f aca="false">(D33-D32)/D32*100</f>
        <v>-0.323704446410944</v>
      </c>
      <c r="F33" s="44" t="n">
        <f aca="false">B33*D33</f>
        <v>7831068.69117425</v>
      </c>
      <c r="G33" s="44" t="n">
        <f aca="false">(A33-A32)/36500*F33</f>
        <v>643.649481466377</v>
      </c>
      <c r="H33" s="47" t="e">
        <f aca="false">B33*C33</f>
        <v>#REF!</v>
      </c>
      <c r="J33" s="46" t="n">
        <v>120.207</v>
      </c>
      <c r="K33" s="44" t="n">
        <f aca="false">(J33-J32)/J32*100</f>
        <v>-0.193457323148459</v>
      </c>
      <c r="L33" s="44"/>
      <c r="M33" s="38" t="n">
        <f aca="false">(((1+E33/100)/(1+K33/100))-1)*100</f>
        <v>-0.13049958426492</v>
      </c>
      <c r="N33" s="38" t="n">
        <f aca="false">(((1+N32/100)*(1+M33/100))-1)*100</f>
        <v>102.093149431851</v>
      </c>
      <c r="O33" s="38" t="n">
        <f aca="false">IF(N33&lt;O32,O32,N33)</f>
        <v>108.998458655426</v>
      </c>
      <c r="Q33" s="44" t="e">
        <f aca="false">G33+H33</f>
        <v>#REF!</v>
      </c>
      <c r="T33" s="38"/>
    </row>
    <row r="34" customFormat="false" ht="12.75" hidden="false" customHeight="true" outlineLevel="0" collapsed="false">
      <c r="A34" s="42" t="n">
        <v>41828</v>
      </c>
      <c r="B34" s="37" t="n">
        <v>38538.9325</v>
      </c>
      <c r="C34" s="45" t="e">
        <f aca="false">#REF!*100</f>
        <v>#REF!</v>
      </c>
      <c r="D34" s="46" t="n">
        <v>204.111</v>
      </c>
      <c r="E34" s="44" t="n">
        <f aca="false">(D34-D33)/D33*100</f>
        <v>0.448870540145631</v>
      </c>
      <c r="F34" s="44" t="n">
        <f aca="false">B34*D34</f>
        <v>7866220.0515075</v>
      </c>
      <c r="G34" s="44" t="n">
        <f aca="false">(A34-A33)/36500*F34</f>
        <v>215.512878123493</v>
      </c>
      <c r="H34" s="47" t="e">
        <f aca="false">B34*C34</f>
        <v>#REF!</v>
      </c>
      <c r="J34" s="46" t="n">
        <v>120.425</v>
      </c>
      <c r="K34" s="44" t="n">
        <f aca="false">(J34-J33)/J33*100</f>
        <v>0.181353831307664</v>
      </c>
      <c r="L34" s="44"/>
      <c r="M34" s="38" t="n">
        <f aca="false">(((1+E34/100)/(1+K34/100))-1)*100</f>
        <v>0.267032435285763</v>
      </c>
      <c r="N34" s="38" t="n">
        <f aca="false">(((1+N33/100)*(1+M34/100))-1)*100</f>
        <v>102.632803690324</v>
      </c>
      <c r="O34" s="38" t="n">
        <f aca="false">IF(N34&lt;O33,O33,N34)</f>
        <v>108.998458655426</v>
      </c>
      <c r="Q34" s="44" t="e">
        <f aca="false">G34+H34</f>
        <v>#REF!</v>
      </c>
      <c r="T34" s="38"/>
    </row>
    <row r="35" customFormat="false" ht="12.75" hidden="false" customHeight="true" outlineLevel="0" collapsed="false">
      <c r="A35" s="42" t="n">
        <v>41829</v>
      </c>
      <c r="B35" s="37" t="n">
        <v>38538.9325</v>
      </c>
      <c r="C35" s="45" t="e">
        <f aca="false">#REF!*100</f>
        <v>#REF!</v>
      </c>
      <c r="D35" s="46" t="n">
        <v>204.2274</v>
      </c>
      <c r="E35" s="44" t="n">
        <f aca="false">(D35-D34)/D34*100</f>
        <v>0.0570277937004859</v>
      </c>
      <c r="F35" s="44" t="n">
        <f aca="false">B35*D35</f>
        <v>7870705.9832505</v>
      </c>
      <c r="G35" s="44" t="n">
        <f aca="false">(A35-A34)/36500*F35</f>
        <v>215.635780363027</v>
      </c>
      <c r="H35" s="47" t="e">
        <f aca="false">B35*C35</f>
        <v>#REF!</v>
      </c>
      <c r="J35" s="46" t="n">
        <v>120.4</v>
      </c>
      <c r="K35" s="44" t="n">
        <f aca="false">(J35-J34)/J34*100</f>
        <v>-0.02075980900975</v>
      </c>
      <c r="L35" s="44"/>
      <c r="M35" s="38" t="n">
        <f aca="false">(((1+E35/100)/(1+K35/100))-1)*100</f>
        <v>0.0778037546210975</v>
      </c>
      <c r="N35" s="38" t="n">
        <f aca="false">(((1+N34/100)*(1+M35/100))-1)*100</f>
        <v>102.79045961969</v>
      </c>
      <c r="O35" s="38" t="n">
        <f aca="false">IF(N35&lt;O34,O34,N35)</f>
        <v>108.998458655426</v>
      </c>
      <c r="Q35" s="44" t="e">
        <f aca="false">G35+H35</f>
        <v>#REF!</v>
      </c>
      <c r="T35" s="38"/>
    </row>
    <row r="36" customFormat="false" ht="12.75" hidden="false" customHeight="true" outlineLevel="0" collapsed="false">
      <c r="A36" s="42" t="n">
        <v>41830</v>
      </c>
      <c r="B36" s="37" t="n">
        <v>38538.9325</v>
      </c>
      <c r="C36" s="45" t="e">
        <f aca="false">#REF!*100</f>
        <v>#REF!</v>
      </c>
      <c r="D36" s="46" t="n">
        <v>204.6742</v>
      </c>
      <c r="E36" s="44" t="n">
        <f aca="false">(D36-D35)/D35*100</f>
        <v>0.21877573724193</v>
      </c>
      <c r="F36" s="44" t="n">
        <f aca="false">B36*D36</f>
        <v>7887925.1782915</v>
      </c>
      <c r="G36" s="44" t="n">
        <f aca="false">(A36-A35)/36500*F36</f>
        <v>216.107539131274</v>
      </c>
      <c r="H36" s="47" t="e">
        <f aca="false">B36*C36</f>
        <v>#REF!</v>
      </c>
      <c r="J36" s="46" t="n">
        <v>119.901</v>
      </c>
      <c r="K36" s="44" t="n">
        <f aca="false">(J36-J35)/J35*100</f>
        <v>-0.414451827242533</v>
      </c>
      <c r="L36" s="44"/>
      <c r="M36" s="38" t="n">
        <f aca="false">(((1+E36/100)/(1+K36/100))-1)*100</f>
        <v>0.635862909933449</v>
      </c>
      <c r="N36" s="38" t="n">
        <f aca="false">(((1+N35/100)*(1+M36/100))-1)*100</f>
        <v>104.079928937295</v>
      </c>
      <c r="O36" s="38" t="n">
        <f aca="false">IF(N36&lt;O35,O35,N36)</f>
        <v>108.998458655426</v>
      </c>
      <c r="Q36" s="44" t="e">
        <f aca="false">G36+H36</f>
        <v>#REF!</v>
      </c>
      <c r="T36" s="38"/>
    </row>
    <row r="37" customFormat="false" ht="12.75" hidden="false" customHeight="true" outlineLevel="0" collapsed="false">
      <c r="A37" s="42" t="n">
        <v>41831</v>
      </c>
      <c r="B37" s="37" t="n">
        <v>38538.9325</v>
      </c>
      <c r="C37" s="45" t="e">
        <f aca="false">#REF!*100</f>
        <v>#REF!</v>
      </c>
      <c r="D37" s="46" t="n">
        <v>204.3654</v>
      </c>
      <c r="E37" s="44" t="n">
        <f aca="false">(D37-D36)/D36*100</f>
        <v>-0.150873925487443</v>
      </c>
      <c r="F37" s="44" t="n">
        <f aca="false">B37*D37</f>
        <v>7876024.3559355</v>
      </c>
      <c r="G37" s="44" t="n">
        <f aca="false">(A37-A36)/36500*F37</f>
        <v>215.781489203712</v>
      </c>
      <c r="H37" s="47" t="e">
        <f aca="false">B37*C37</f>
        <v>#REF!</v>
      </c>
      <c r="J37" s="46" t="n">
        <v>119.086</v>
      </c>
      <c r="K37" s="44" t="n">
        <f aca="false">(J37-J36)/J36*100</f>
        <v>-0.679727441806155</v>
      </c>
      <c r="L37" s="44"/>
      <c r="M37" s="38" t="n">
        <f aca="false">(((1+E37/100)/(1+K37/100))-1)*100</f>
        <v>0.532472880608381</v>
      </c>
      <c r="N37" s="38" t="n">
        <f aca="false">(((1+N36/100)*(1+M37/100))-1)*100</f>
        <v>105.166599213651</v>
      </c>
      <c r="O37" s="38" t="n">
        <f aca="false">IF(N37&lt;O36,O36,N37)</f>
        <v>108.998458655426</v>
      </c>
      <c r="Q37" s="44" t="e">
        <f aca="false">G37+H37</f>
        <v>#REF!</v>
      </c>
      <c r="T37" s="38"/>
    </row>
    <row r="38" customFormat="false" ht="12.75" hidden="false" customHeight="true" outlineLevel="0" collapsed="false">
      <c r="A38" s="42" t="n">
        <v>41834</v>
      </c>
      <c r="B38" s="37" t="n">
        <v>38538.9325</v>
      </c>
      <c r="C38" s="45" t="e">
        <f aca="false">#REF!*100</f>
        <v>#REF!</v>
      </c>
      <c r="D38" s="46" t="n">
        <v>206.0096</v>
      </c>
      <c r="E38" s="44" t="n">
        <f aca="false">(D38-D37)/D37*100</f>
        <v>0.804539320256762</v>
      </c>
      <c r="F38" s="44" t="n">
        <f aca="false">B38*D38</f>
        <v>7939390.068752</v>
      </c>
      <c r="G38" s="44" t="n">
        <f aca="false">(A38-A37)/36500*F38</f>
        <v>652.552608390575</v>
      </c>
      <c r="H38" s="47" t="e">
        <f aca="false">B38*C38</f>
        <v>#REF!</v>
      </c>
      <c r="J38" s="46" t="n">
        <v>119.278</v>
      </c>
      <c r="K38" s="44" t="n">
        <f aca="false">(J38-J37)/J37*100</f>
        <v>0.16122802008633</v>
      </c>
      <c r="L38" s="44"/>
      <c r="M38" s="38" t="n">
        <f aca="false">(((1+E38/100)/(1+K38/100))-1)*100</f>
        <v>0.642275771660295</v>
      </c>
      <c r="N38" s="38" t="n">
        <f aca="false">(((1+N37/100)*(1+M38/100))-1)*100</f>
        <v>106.484334571939</v>
      </c>
      <c r="O38" s="38" t="n">
        <f aca="false">IF(N38&lt;O37,O37,N38)</f>
        <v>108.998458655426</v>
      </c>
      <c r="Q38" s="44" t="e">
        <f aca="false">G38+H38</f>
        <v>#REF!</v>
      </c>
      <c r="T38" s="38"/>
    </row>
    <row r="39" customFormat="false" ht="12.75" hidden="false" customHeight="true" outlineLevel="0" collapsed="false">
      <c r="A39" s="42" t="n">
        <v>41835</v>
      </c>
      <c r="B39" s="37" t="n">
        <v>38538.9325</v>
      </c>
      <c r="C39" s="45" t="e">
        <f aca="false">#REF!*100</f>
        <v>#REF!</v>
      </c>
      <c r="D39" s="46" t="n">
        <v>205.3698</v>
      </c>
      <c r="E39" s="44" t="n">
        <f aca="false">(D39-D38)/D38*100</f>
        <v>-0.310568051197618</v>
      </c>
      <c r="F39" s="44" t="n">
        <f aca="false">B39*D39</f>
        <v>7914732.8597385</v>
      </c>
      <c r="G39" s="44" t="n">
        <f aca="false">(A39-A38)/36500*F39</f>
        <v>216.841996157219</v>
      </c>
      <c r="H39" s="47" t="e">
        <f aca="false">B39*C39</f>
        <v>#REF!</v>
      </c>
      <c r="J39" s="46" t="n">
        <v>119.647</v>
      </c>
      <c r="K39" s="44" t="n">
        <f aca="false">(J39-J38)/J38*100</f>
        <v>0.309361323965861</v>
      </c>
      <c r="L39" s="44"/>
      <c r="M39" s="38" t="n">
        <f aca="false">(((1+E39/100)/(1+K39/100))-1)*100</f>
        <v>-0.618017468141696</v>
      </c>
      <c r="N39" s="38" t="n">
        <f aca="false">(((1+N38/100)*(1+M39/100))-1)*100</f>
        <v>105.208225315309</v>
      </c>
      <c r="O39" s="38" t="n">
        <f aca="false">IF(N39&lt;O38,O38,N39)</f>
        <v>108.998458655426</v>
      </c>
      <c r="Q39" s="44" t="e">
        <f aca="false">G39+H39</f>
        <v>#REF!</v>
      </c>
      <c r="T39" s="38"/>
    </row>
    <row r="40" customFormat="false" ht="12.75" hidden="false" customHeight="true" outlineLevel="0" collapsed="false">
      <c r="A40" s="42" t="n">
        <v>41836</v>
      </c>
      <c r="B40" s="37" t="n">
        <v>38538.9325</v>
      </c>
      <c r="C40" s="45" t="e">
        <f aca="false">#REF!*100</f>
        <v>#REF!</v>
      </c>
      <c r="D40" s="46" t="n">
        <v>206.2176</v>
      </c>
      <c r="E40" s="44" t="n">
        <f aca="false">(D40-D39)/D39*100</f>
        <v>0.412816295287821</v>
      </c>
      <c r="F40" s="44" t="n">
        <f aca="false">B40*D40</f>
        <v>7947406.166712</v>
      </c>
      <c r="G40" s="44" t="n">
        <f aca="false">(A40-A39)/36500*F40</f>
        <v>217.737155252384</v>
      </c>
      <c r="H40" s="47" t="e">
        <f aca="false">B40*C40</f>
        <v>#REF!</v>
      </c>
      <c r="J40" s="46" t="n">
        <v>119.703</v>
      </c>
      <c r="K40" s="44" t="n">
        <f aca="false">(J40-J39)/J39*100</f>
        <v>0.0468043494613299</v>
      </c>
      <c r="L40" s="44"/>
      <c r="M40" s="38" t="n">
        <f aca="false">(((1+E40/100)/(1+K40/100))-1)*100</f>
        <v>0.365840716459087</v>
      </c>
      <c r="N40" s="38" t="n">
        <f aca="false">(((1+N39/100)*(1+M40/100))-1)*100</f>
        <v>105.958960557035</v>
      </c>
      <c r="O40" s="38" t="n">
        <f aca="false">IF(N40&lt;O39,O39,N40)</f>
        <v>108.998458655426</v>
      </c>
      <c r="Q40" s="44" t="e">
        <f aca="false">G40+H40</f>
        <v>#REF!</v>
      </c>
      <c r="T40" s="38"/>
    </row>
    <row r="41" customFormat="false" ht="12.75" hidden="false" customHeight="true" outlineLevel="0" collapsed="false">
      <c r="A41" s="42" t="n">
        <v>41837</v>
      </c>
      <c r="B41" s="37" t="n">
        <v>38538.9325</v>
      </c>
      <c r="C41" s="45" t="e">
        <f aca="false">#REF!*100</f>
        <v>#REF!</v>
      </c>
      <c r="D41" s="46" t="n">
        <v>206.4426</v>
      </c>
      <c r="E41" s="44" t="n">
        <f aca="false">(D41-D40)/D40*100</f>
        <v>0.109108048973509</v>
      </c>
      <c r="F41" s="44" t="n">
        <f aca="false">B41*D41</f>
        <v>7956077.4265245</v>
      </c>
      <c r="G41" s="44" t="n">
        <f aca="false">(A41-A40)/36500*F41</f>
        <v>217.97472401437</v>
      </c>
      <c r="H41" s="47" t="e">
        <f aca="false">B41*C41</f>
        <v>#REF!</v>
      </c>
      <c r="J41" s="46" t="n">
        <v>119.6864</v>
      </c>
      <c r="K41" s="44" t="n">
        <f aca="false">(J41-J40)/J40*100</f>
        <v>-0.0138676557813896</v>
      </c>
      <c r="L41" s="44"/>
      <c r="M41" s="38" t="n">
        <f aca="false">(((1+E41/100)/(1+K41/100))-1)*100</f>
        <v>0.122992760967611</v>
      </c>
      <c r="N41" s="38" t="n">
        <f aca="false">(((1+N40/100)*(1+M41/100))-1)*100</f>
        <v>106.212275169084</v>
      </c>
      <c r="O41" s="38" t="n">
        <f aca="false">IF(N41&lt;O40,O40,N41)</f>
        <v>108.998458655426</v>
      </c>
      <c r="Q41" s="44" t="e">
        <f aca="false">G41+H41</f>
        <v>#REF!</v>
      </c>
      <c r="T41" s="38"/>
    </row>
    <row r="42" customFormat="false" ht="12.75" hidden="false" customHeight="true" outlineLevel="0" collapsed="false">
      <c r="A42" s="42" t="n">
        <v>41838</v>
      </c>
      <c r="B42" s="37" t="n">
        <v>38538.9325</v>
      </c>
      <c r="C42" s="45" t="e">
        <f aca="false">#REF!*100</f>
        <v>#REF!</v>
      </c>
      <c r="D42" s="46" t="n">
        <v>206.407</v>
      </c>
      <c r="E42" s="44" t="n">
        <f aca="false">(D42-D41)/D41*100</f>
        <v>-0.0172445028303209</v>
      </c>
      <c r="F42" s="44" t="n">
        <f aca="false">B42*D42</f>
        <v>7954705.4405275</v>
      </c>
      <c r="G42" s="44" t="n">
        <f aca="false">(A42-A41)/36500*F42</f>
        <v>217.937135356918</v>
      </c>
      <c r="H42" s="47" t="e">
        <f aca="false">B42*C42</f>
        <v>#REF!</v>
      </c>
      <c r="J42" s="46" t="n">
        <v>119.349</v>
      </c>
      <c r="K42" s="44" t="n">
        <f aca="false">(J42-J41)/J41*100</f>
        <v>-0.281903374151117</v>
      </c>
      <c r="L42" s="44"/>
      <c r="M42" s="38" t="n">
        <f aca="false">(((1+E42/100)/(1+K42/100))-1)*100</f>
        <v>0.265407062786038</v>
      </c>
      <c r="N42" s="38" t="n">
        <f aca="false">(((1+N41/100)*(1+M42/100))-1)*100</f>
        <v>106.759577111715</v>
      </c>
      <c r="O42" s="38" t="n">
        <f aca="false">IF(N42&lt;O41,O41,N42)</f>
        <v>108.998458655426</v>
      </c>
      <c r="Q42" s="44" t="e">
        <f aca="false">G42+H42</f>
        <v>#REF!</v>
      </c>
      <c r="T42" s="38"/>
    </row>
    <row r="43" customFormat="false" ht="12.75" hidden="false" customHeight="true" outlineLevel="0" collapsed="false">
      <c r="A43" s="42" t="n">
        <v>41841</v>
      </c>
      <c r="B43" s="37" t="n">
        <v>38538.9325</v>
      </c>
      <c r="C43" s="45" t="e">
        <f aca="false">#REF!*100</f>
        <v>#REF!</v>
      </c>
      <c r="D43" s="46" t="n">
        <v>205.9842</v>
      </c>
      <c r="E43" s="44" t="n">
        <f aca="false">(D43-D42)/D42*100</f>
        <v>-0.204838014214646</v>
      </c>
      <c r="F43" s="44" t="n">
        <f aca="false">B43*D43</f>
        <v>7938411.1798665</v>
      </c>
      <c r="G43" s="44" t="n">
        <f aca="false">(A43-A42)/36500*F43</f>
        <v>652.472151769849</v>
      </c>
      <c r="H43" s="47" t="e">
        <f aca="false">B43*C43</f>
        <v>#REF!</v>
      </c>
      <c r="J43" s="46" t="n">
        <v>118.7</v>
      </c>
      <c r="K43" s="44" t="n">
        <f aca="false">(J43-J42)/J42*100</f>
        <v>-0.543783358050759</v>
      </c>
      <c r="L43" s="44"/>
      <c r="M43" s="38" t="n">
        <f aca="false">(((1+E43/100)/(1+K43/100))-1)*100</f>
        <v>0.340798549633492</v>
      </c>
      <c r="N43" s="38" t="n">
        <f aca="false">(((1+N42/100)*(1+M43/100))-1)*100</f>
        <v>107.46421075174</v>
      </c>
      <c r="O43" s="38" t="n">
        <f aca="false">IF(N43&lt;O42,O42,N43)</f>
        <v>108.998458655426</v>
      </c>
      <c r="Q43" s="44" t="e">
        <f aca="false">G43+H43</f>
        <v>#REF!</v>
      </c>
      <c r="T43" s="38"/>
    </row>
    <row r="44" customFormat="false" ht="12.75" hidden="false" customHeight="true" outlineLevel="0" collapsed="false">
      <c r="A44" s="42" t="n">
        <v>41842</v>
      </c>
      <c r="B44" s="37" t="n">
        <v>38538.9325</v>
      </c>
      <c r="C44" s="45" t="e">
        <f aca="false">#REF!*100</f>
        <v>#REF!</v>
      </c>
      <c r="D44" s="46" t="n">
        <v>206.8151</v>
      </c>
      <c r="E44" s="44" t="n">
        <f aca="false">(D44-D43)/D43*100</f>
        <v>0.403380453452262</v>
      </c>
      <c r="F44" s="44" t="n">
        <f aca="false">B44*D44</f>
        <v>7970433.17888075</v>
      </c>
      <c r="G44" s="44" t="n">
        <f aca="false">(A44-A43)/36500*F44</f>
        <v>218.368032298103</v>
      </c>
      <c r="H44" s="47" t="e">
        <f aca="false">B44*C44</f>
        <v>#REF!</v>
      </c>
      <c r="J44" s="46" t="n">
        <v>119.74</v>
      </c>
      <c r="K44" s="44" t="n">
        <f aca="false">(J44-J43)/J43*100</f>
        <v>0.876158382476826</v>
      </c>
      <c r="L44" s="44"/>
      <c r="M44" s="38" t="n">
        <f aca="false">(((1+E44/100)/(1+K44/100))-1)*100</f>
        <v>-0.468671623310657</v>
      </c>
      <c r="N44" s="38" t="n">
        <f aca="false">(((1+N43/100)*(1+M44/100))-1)*100</f>
        <v>106.491884867421</v>
      </c>
      <c r="O44" s="38" t="n">
        <f aca="false">IF(N44&lt;O43,O43,N44)</f>
        <v>108.998458655426</v>
      </c>
      <c r="Q44" s="44" t="e">
        <f aca="false">G44+H44</f>
        <v>#REF!</v>
      </c>
      <c r="T44" s="38"/>
    </row>
    <row r="45" customFormat="false" ht="12.75" hidden="false" customHeight="true" outlineLevel="0" collapsed="false">
      <c r="A45" s="42" t="n">
        <v>41843</v>
      </c>
      <c r="B45" s="37" t="n">
        <v>38538.9325</v>
      </c>
      <c r="C45" s="45" t="e">
        <f aca="false">#REF!*100</f>
        <v>#REF!</v>
      </c>
      <c r="D45" s="46" t="n">
        <v>207.2738</v>
      </c>
      <c r="E45" s="44" t="n">
        <f aca="false">(D45-D44)/D44*100</f>
        <v>0.221792315938243</v>
      </c>
      <c r="F45" s="44" t="n">
        <f aca="false">B45*D45</f>
        <v>7988110.9872185</v>
      </c>
      <c r="G45" s="44" t="n">
        <f aca="false">(A45-A44)/36500*F45</f>
        <v>218.852355814205</v>
      </c>
      <c r="H45" s="47" t="e">
        <f aca="false">B45*C45</f>
        <v>#REF!</v>
      </c>
      <c r="J45" s="46" t="n">
        <v>119.78</v>
      </c>
      <c r="K45" s="44" t="n">
        <f aca="false">(J45-J44)/J44*100</f>
        <v>0.0334057123768217</v>
      </c>
      <c r="L45" s="44"/>
      <c r="M45" s="38" t="n">
        <f aca="false">(((1+E45/100)/(1+K45/100))-1)*100</f>
        <v>0.188323692690306</v>
      </c>
      <c r="N45" s="38" t="n">
        <f aca="false">(((1+N44/100)*(1+M45/100))-1)*100</f>
        <v>106.880758010109</v>
      </c>
      <c r="O45" s="38" t="n">
        <f aca="false">IF(N45&lt;O44,O44,N45)</f>
        <v>108.998458655426</v>
      </c>
      <c r="Q45" s="44" t="e">
        <f aca="false">G45+H45</f>
        <v>#REF!</v>
      </c>
      <c r="T45" s="38"/>
    </row>
    <row r="46" customFormat="false" ht="12.75" hidden="false" customHeight="true" outlineLevel="0" collapsed="false">
      <c r="A46" s="42" t="n">
        <v>41844</v>
      </c>
      <c r="B46" s="37" t="n">
        <v>38538.9325</v>
      </c>
      <c r="C46" s="45" t="e">
        <f aca="false">#REF!*100</f>
        <v>#REF!</v>
      </c>
      <c r="D46" s="46" t="n">
        <v>208.038</v>
      </c>
      <c r="E46" s="44" t="n">
        <f aca="false">(D46-D45)/D45*100</f>
        <v>0.368691074318132</v>
      </c>
      <c r="F46" s="44" t="n">
        <f aca="false">B46*D46</f>
        <v>8017562.439435</v>
      </c>
      <c r="G46" s="44" t="n">
        <f aca="false">(A46-A45)/36500*F46</f>
        <v>219.659244916027</v>
      </c>
      <c r="H46" s="47" t="e">
        <f aca="false">B46*C46</f>
        <v>#REF!</v>
      </c>
      <c r="J46" s="46" t="n">
        <v>120.229</v>
      </c>
      <c r="K46" s="44" t="n">
        <f aca="false">(J46-J45)/J45*100</f>
        <v>0.374853898814492</v>
      </c>
      <c r="L46" s="44"/>
      <c r="M46" s="38" t="n">
        <f aca="false">(((1+E46/100)/(1+K46/100))-1)*100</f>
        <v>-0.00613980918224843</v>
      </c>
      <c r="N46" s="38" t="n">
        <f aca="false">(((1+N45/100)*(1+M46/100))-1)*100</f>
        <v>106.868055926333</v>
      </c>
      <c r="O46" s="38" t="n">
        <f aca="false">IF(N46&lt;O45,O45,N46)</f>
        <v>108.998458655426</v>
      </c>
      <c r="Q46" s="44" t="e">
        <f aca="false">G46+H46</f>
        <v>#REF!</v>
      </c>
      <c r="T46" s="38"/>
    </row>
    <row r="47" customFormat="false" ht="12.75" hidden="false" customHeight="true" outlineLevel="0" collapsed="false">
      <c r="A47" s="42" t="n">
        <v>41845</v>
      </c>
      <c r="B47" s="37" t="n">
        <v>38538.9325</v>
      </c>
      <c r="C47" s="45" t="e">
        <f aca="false">#REF!*100</f>
        <v>#REF!</v>
      </c>
      <c r="D47" s="46" t="n">
        <v>207.0896</v>
      </c>
      <c r="E47" s="44" t="n">
        <f aca="false">(D47-D46)/D46*100</f>
        <v>-0.455878253011479</v>
      </c>
      <c r="F47" s="44" t="n">
        <f aca="false">B47*D47</f>
        <v>7981012.115852</v>
      </c>
      <c r="G47" s="44" t="n">
        <f aca="false">(A47-A46)/36500*F47</f>
        <v>218.657866187726</v>
      </c>
      <c r="H47" s="47" t="e">
        <f aca="false">B47*C47</f>
        <v>#REF!</v>
      </c>
      <c r="J47" s="46" t="n">
        <v>120.379</v>
      </c>
      <c r="K47" s="44" t="n">
        <f aca="false">(J47-J46)/J46*100</f>
        <v>0.124761912683301</v>
      </c>
      <c r="L47" s="44"/>
      <c r="M47" s="38" t="n">
        <f aca="false">(((1+E47/100)/(1+K47/100))-1)*100</f>
        <v>-0.579916650589518</v>
      </c>
      <c r="N47" s="38" t="n">
        <f aca="false">(((1+N46/100)*(1+M47/100))-1)*100</f>
        <v>105.668393625265</v>
      </c>
      <c r="O47" s="38" t="n">
        <f aca="false">IF(N47&lt;O46,O46,N47)</f>
        <v>108.998458655426</v>
      </c>
      <c r="Q47" s="44" t="e">
        <f aca="false">G47+H47</f>
        <v>#REF!</v>
      </c>
      <c r="T47" s="38"/>
    </row>
    <row r="48" customFormat="false" ht="12.75" hidden="false" customHeight="true" outlineLevel="0" collapsed="false">
      <c r="A48" s="42" t="n">
        <v>41848</v>
      </c>
      <c r="B48" s="37" t="n">
        <v>38538.9325</v>
      </c>
      <c r="C48" s="45" t="e">
        <f aca="false">#REF!*100</f>
        <v>#REF!</v>
      </c>
      <c r="D48" s="46" t="n">
        <v>206.6233</v>
      </c>
      <c r="E48" s="44" t="n">
        <f aca="false">(D48-D47)/D47*100</f>
        <v>-0.225168236357591</v>
      </c>
      <c r="F48" s="44" t="n">
        <f aca="false">B48*D48</f>
        <v>7963041.41162725</v>
      </c>
      <c r="G48" s="44" t="n">
        <f aca="false">(A48-A47)/36500*F48</f>
        <v>654.496554380322</v>
      </c>
      <c r="H48" s="47" t="e">
        <f aca="false">B48*C48</f>
        <v>#REF!</v>
      </c>
      <c r="J48" s="46" t="n">
        <v>120.905</v>
      </c>
      <c r="K48" s="44" t="n">
        <f aca="false">(J48-J47)/J47*100</f>
        <v>0.436953289194956</v>
      </c>
      <c r="L48" s="44"/>
      <c r="M48" s="38" t="n">
        <f aca="false">(((1+E48/100)/(1+K48/100))-1)*100</f>
        <v>-0.659240950535456</v>
      </c>
      <c r="N48" s="38" t="n">
        <f aca="false">(((1+N47/100)*(1+M48/100))-1)*100</f>
        <v>104.312543352179</v>
      </c>
      <c r="O48" s="38" t="n">
        <f aca="false">IF(N48&lt;O47,O47,N48)</f>
        <v>108.998458655426</v>
      </c>
      <c r="Q48" s="44" t="e">
        <f aca="false">G48+H48</f>
        <v>#REF!</v>
      </c>
      <c r="T48" s="38"/>
    </row>
    <row r="49" customFormat="false" ht="12.75" hidden="false" customHeight="true" outlineLevel="0" collapsed="false">
      <c r="A49" s="42" t="n">
        <v>41849</v>
      </c>
      <c r="B49" s="37" t="n">
        <v>38538.9325</v>
      </c>
      <c r="C49" s="45" t="e">
        <f aca="false">#REF!*100</f>
        <v>#REF!</v>
      </c>
      <c r="D49" s="46" t="n">
        <v>207.0043</v>
      </c>
      <c r="E49" s="44" t="n">
        <f aca="false">(D49-D48)/D48*100</f>
        <v>0.184393531610424</v>
      </c>
      <c r="F49" s="44" t="n">
        <f aca="false">B49*D49</f>
        <v>7977724.74490975</v>
      </c>
      <c r="G49" s="44" t="n">
        <f aca="false">(A49-A48)/36500*F49</f>
        <v>218.567801230404</v>
      </c>
      <c r="H49" s="47" t="e">
        <f aca="false">B49*C49</f>
        <v>#REF!</v>
      </c>
      <c r="J49" s="46" t="n">
        <v>120.898</v>
      </c>
      <c r="K49" s="44" t="n">
        <f aca="false">(J49-J48)/J48*100</f>
        <v>-0.00578966957529052</v>
      </c>
      <c r="L49" s="44"/>
      <c r="M49" s="38" t="n">
        <f aca="false">(((1+E49/100)/(1+K49/100))-1)*100</f>
        <v>0.190194212802175</v>
      </c>
      <c r="N49" s="38" t="n">
        <f aca="false">(((1+N48/100)*(1+M49/100))-1)*100</f>
        <v>104.701133985664</v>
      </c>
      <c r="O49" s="38" t="n">
        <f aca="false">IF(N49&lt;O48,O48,N49)</f>
        <v>108.998458655426</v>
      </c>
      <c r="Q49" s="44" t="e">
        <f aca="false">G49+H49</f>
        <v>#REF!</v>
      </c>
      <c r="T49" s="38"/>
    </row>
    <row r="50" customFormat="false" ht="12.75" hidden="false" customHeight="true" outlineLevel="0" collapsed="false">
      <c r="A50" s="42" t="n">
        <v>41850</v>
      </c>
      <c r="B50" s="37" t="n">
        <v>38538.9325</v>
      </c>
      <c r="C50" s="45" t="e">
        <f aca="false">#REF!*100</f>
        <v>#REF!</v>
      </c>
      <c r="D50" s="46" t="n">
        <v>208.0165</v>
      </c>
      <c r="E50" s="44" t="n">
        <f aca="false">(D50-D49)/D49*100</f>
        <v>0.488975349787423</v>
      </c>
      <c r="F50" s="44" t="n">
        <f aca="false">B50*D50</f>
        <v>8016733.85238625</v>
      </c>
      <c r="G50" s="44" t="n">
        <f aca="false">(A50-A49)/36500*F50</f>
        <v>219.636543900993</v>
      </c>
      <c r="H50" s="47" t="e">
        <f aca="false">B50*C50</f>
        <v>#REF!</v>
      </c>
      <c r="J50" s="46" t="n">
        <v>120.954</v>
      </c>
      <c r="K50" s="44" t="n">
        <f aca="false">(J50-J49)/J49*100</f>
        <v>0.0463200383794582</v>
      </c>
      <c r="L50" s="44"/>
      <c r="M50" s="38" t="n">
        <f aca="false">(((1+E50/100)/(1+K50/100))-1)*100</f>
        <v>0.442450368227587</v>
      </c>
      <c r="N50" s="38" t="n">
        <f aca="false">(((1+N49/100)*(1+M50/100))-1)*100</f>
        <v>105.606834906749</v>
      </c>
      <c r="O50" s="38" t="n">
        <f aca="false">IF(N50&lt;O49,O49,N50)</f>
        <v>108.998458655426</v>
      </c>
      <c r="Q50" s="44" t="e">
        <f aca="false">G50+H50</f>
        <v>#REF!</v>
      </c>
      <c r="T50" s="38"/>
    </row>
    <row r="51" customFormat="false" ht="12.75" hidden="false" customHeight="true" outlineLevel="0" collapsed="false">
      <c r="A51" s="42" t="n">
        <v>41851</v>
      </c>
      <c r="B51" s="37" t="n">
        <v>38538.9325</v>
      </c>
      <c r="C51" s="45" t="e">
        <f aca="false">#REF!*100</f>
        <v>#REF!</v>
      </c>
      <c r="D51" s="46" t="n">
        <v>207.0129</v>
      </c>
      <c r="E51" s="44" t="n">
        <f aca="false">(D51-D50)/D50*100</f>
        <v>-0.482461727795634</v>
      </c>
      <c r="F51" s="44" t="n">
        <f aca="false">B51*D51</f>
        <v>7978056.17972925</v>
      </c>
      <c r="G51" s="44" t="n">
        <f aca="false">(A51-A50)/36500*F51</f>
        <v>218.576881636418</v>
      </c>
      <c r="H51" s="47" t="e">
        <f aca="false">B51*C51</f>
        <v>#REF!</v>
      </c>
      <c r="J51" s="46" t="n">
        <v>120.305</v>
      </c>
      <c r="K51" s="44" t="n">
        <f aca="false">(J51-J50)/J50*100</f>
        <v>-0.536567620748373</v>
      </c>
      <c r="L51" s="44"/>
      <c r="M51" s="38" t="n">
        <f aca="false">(((1+E51/100)/(1+K51/100))-1)*100</f>
        <v>0.0543977737933243</v>
      </c>
      <c r="N51" s="38" t="n">
        <f aca="false">(((1+N50/100)*(1+M51/100))-1)*100</f>
        <v>105.718680447705</v>
      </c>
      <c r="O51" s="38" t="n">
        <f aca="false">IF(N51&lt;O50,O50,N51)</f>
        <v>108.998458655426</v>
      </c>
      <c r="Q51" s="44" t="e">
        <f aca="false">G51+H51</f>
        <v>#REF!</v>
      </c>
      <c r="T51" s="38"/>
    </row>
    <row r="52" customFormat="false" ht="12.75" hidden="false" customHeight="true" outlineLevel="0" collapsed="false">
      <c r="A52" s="42" t="n">
        <v>41852</v>
      </c>
      <c r="B52" s="37" t="n">
        <v>38538.9325</v>
      </c>
      <c r="C52" s="45" t="e">
        <f aca="false">#REF!*100</f>
        <v>#REF!</v>
      </c>
      <c r="D52" s="46" t="n">
        <v>206.121</v>
      </c>
      <c r="E52" s="44" t="n">
        <f aca="false">(D52-D51)/D51*100</f>
        <v>-0.430842715598879</v>
      </c>
      <c r="F52" s="44" t="n">
        <f aca="false">B52*D52</f>
        <v>7943683.3058325</v>
      </c>
      <c r="G52" s="44" t="n">
        <f aca="false">(A52-A51)/36500*F52</f>
        <v>217.635159063904</v>
      </c>
      <c r="H52" s="47" t="e">
        <f aca="false">B52*C52</f>
        <v>#REF!</v>
      </c>
      <c r="J52" s="46" t="n">
        <v>119.673</v>
      </c>
      <c r="K52" s="44" t="n">
        <f aca="false">(J52-J51)/J51*100</f>
        <v>-0.525331449233203</v>
      </c>
      <c r="L52" s="44"/>
      <c r="M52" s="38" t="n">
        <f aca="false">(((1+E52/100)/(1+K52/100))-1)*100</f>
        <v>0.0949877340743255</v>
      </c>
      <c r="N52" s="38" t="n">
        <f aca="false">(((1+N51/100)*(1+M52/100))-1)*100</f>
        <v>105.91408796083</v>
      </c>
      <c r="O52" s="38" t="n">
        <f aca="false">IF(N52&lt;O51,O51,N52)</f>
        <v>108.998458655426</v>
      </c>
      <c r="Q52" s="44" t="e">
        <f aca="false">G52+H52</f>
        <v>#REF!</v>
      </c>
      <c r="T52" s="38"/>
    </row>
    <row r="53" customFormat="false" ht="12.75" hidden="false" customHeight="true" outlineLevel="0" collapsed="false">
      <c r="A53" s="42" t="n">
        <v>41855</v>
      </c>
      <c r="B53" s="37" t="n">
        <v>38538.9325</v>
      </c>
      <c r="C53" s="45" t="e">
        <f aca="false">#REF!*100</f>
        <v>#REF!</v>
      </c>
      <c r="D53" s="46" t="n">
        <v>205.601</v>
      </c>
      <c r="E53" s="44" t="n">
        <f aca="false">(D53-D52)/D52*100</f>
        <v>-0.252279001169221</v>
      </c>
      <c r="F53" s="44" t="n">
        <f aca="false">B53*D53</f>
        <v>7923643.0609325</v>
      </c>
      <c r="G53" s="44" t="n">
        <f aca="false">(A53-A52)/36500*F53</f>
        <v>651.258333775274</v>
      </c>
      <c r="H53" s="47" t="e">
        <f aca="false">B53*C53</f>
        <v>#REF!</v>
      </c>
      <c r="J53" s="46" t="n">
        <v>119.984</v>
      </c>
      <c r="K53" s="44" t="n">
        <f aca="false">(J53-J52)/J52*100</f>
        <v>0.259874825566329</v>
      </c>
      <c r="L53" s="44"/>
      <c r="M53" s="38" t="n">
        <f aca="false">(((1+E53/100)/(1+K53/100))-1)*100</f>
        <v>-0.510826317733393</v>
      </c>
      <c r="N53" s="38" t="n">
        <f aca="false">(((1+N52/100)*(1+M53/100))-1)*100</f>
        <v>104.862224607606</v>
      </c>
      <c r="O53" s="38" t="n">
        <f aca="false">IF(N53&lt;O52,O52,N53)</f>
        <v>108.998458655426</v>
      </c>
      <c r="Q53" s="44" t="e">
        <f aca="false">G53+H53</f>
        <v>#REF!</v>
      </c>
      <c r="T53" s="38"/>
    </row>
    <row r="54" customFormat="false" ht="12.75" hidden="false" customHeight="true" outlineLevel="0" collapsed="false">
      <c r="A54" s="42" t="n">
        <v>41856</v>
      </c>
      <c r="B54" s="37" t="n">
        <v>38538.9325</v>
      </c>
      <c r="C54" s="45" t="e">
        <f aca="false">#REF!*100</f>
        <v>#REF!</v>
      </c>
      <c r="D54" s="46" t="n">
        <v>207.4272</v>
      </c>
      <c r="E54" s="44" t="n">
        <f aca="false">(D54-D53)/D53*100</f>
        <v>0.888225251822705</v>
      </c>
      <c r="F54" s="44" t="n">
        <f aca="false">B54*D54</f>
        <v>7994022.859464</v>
      </c>
      <c r="G54" s="44" t="n">
        <f aca="false">(A54-A53)/36500*F54</f>
        <v>219.014324916822</v>
      </c>
      <c r="H54" s="47" t="e">
        <f aca="false">B54*C54</f>
        <v>#REF!</v>
      </c>
      <c r="J54" s="46" t="n">
        <v>119.917</v>
      </c>
      <c r="K54" s="44" t="n">
        <f aca="false">(J54-J53)/J53*100</f>
        <v>-0.055840778770497</v>
      </c>
      <c r="L54" s="44"/>
      <c r="M54" s="38" t="n">
        <f aca="false">(((1+E54/100)/(1+K54/100))-1)*100</f>
        <v>0.944593498959234</v>
      </c>
      <c r="N54" s="38" t="n">
        <f aca="false">(((1+N53/100)*(1+M54/100))-1)*100</f>
        <v>106.797339863072</v>
      </c>
      <c r="O54" s="38" t="n">
        <f aca="false">IF(N54&lt;O53,O53,N54)</f>
        <v>108.998458655426</v>
      </c>
      <c r="Q54" s="44" t="e">
        <f aca="false">G54+H54</f>
        <v>#REF!</v>
      </c>
      <c r="T54" s="38"/>
    </row>
    <row r="55" customFormat="false" ht="12.75" hidden="false" customHeight="true" outlineLevel="0" collapsed="false">
      <c r="A55" s="42" t="n">
        <v>41857</v>
      </c>
      <c r="B55" s="37" t="n">
        <v>38538.9325</v>
      </c>
      <c r="C55" s="45" t="e">
        <f aca="false">#REF!*100</f>
        <v>#REF!</v>
      </c>
      <c r="D55" s="46" t="n">
        <v>208.5313</v>
      </c>
      <c r="E55" s="44" t="n">
        <f aca="false">(D55-D54)/D54*100</f>
        <v>0.532283133552392</v>
      </c>
      <c r="F55" s="44" t="n">
        <f aca="false">B55*D55</f>
        <v>8036573.69483725</v>
      </c>
      <c r="G55" s="44" t="n">
        <f aca="false">(A55-A54)/36500*F55</f>
        <v>220.180101228418</v>
      </c>
      <c r="H55" s="47" t="e">
        <f aca="false">B55*C55</f>
        <v>#REF!</v>
      </c>
      <c r="J55" s="46" t="n">
        <v>120.069</v>
      </c>
      <c r="K55" s="44" t="n">
        <f aca="false">(J55-J54)/J54*100</f>
        <v>0.126754338417406</v>
      </c>
      <c r="L55" s="44"/>
      <c r="M55" s="38" t="n">
        <f aca="false">(((1+E55/100)/(1+K55/100))-1)*100</f>
        <v>0.405015420518229</v>
      </c>
      <c r="N55" s="38" t="n">
        <f aca="false">(((1+N54/100)*(1+M55/100))-1)*100</f>
        <v>107.634900978739</v>
      </c>
      <c r="O55" s="38" t="n">
        <f aca="false">IF(N55&lt;O54,O54,N55)</f>
        <v>108.998458655426</v>
      </c>
      <c r="Q55" s="44" t="e">
        <f aca="false">G55+H55</f>
        <v>#REF!</v>
      </c>
      <c r="T55" s="38"/>
    </row>
    <row r="56" customFormat="false" ht="12.75" hidden="false" customHeight="true" outlineLevel="0" collapsed="false">
      <c r="A56" s="42" t="n">
        <v>41858</v>
      </c>
      <c r="B56" s="37" t="n">
        <v>38538.9325</v>
      </c>
      <c r="C56" s="45" t="e">
        <f aca="false">#REF!*100</f>
        <v>#REF!</v>
      </c>
      <c r="D56" s="46" t="n">
        <v>208.5469</v>
      </c>
      <c r="E56" s="44" t="n">
        <f aca="false">(D56-D55)/D55*100</f>
        <v>0.00748089135779918</v>
      </c>
      <c r="F56" s="44" t="n">
        <f aca="false">B56*D56</f>
        <v>8037174.90218425</v>
      </c>
      <c r="G56" s="44" t="n">
        <f aca="false">(A56-A55)/36500*F56</f>
        <v>220.196572662582</v>
      </c>
      <c r="H56" s="47" t="e">
        <f aca="false">B56*C56</f>
        <v>#REF!</v>
      </c>
      <c r="J56" s="46" t="n">
        <v>120.011</v>
      </c>
      <c r="K56" s="44" t="n">
        <f aca="false">(J56-J55)/J55*100</f>
        <v>-0.0483055576376974</v>
      </c>
      <c r="L56" s="44"/>
      <c r="M56" s="38" t="n">
        <f aca="false">(((1+E56/100)/(1+K56/100))-1)*100</f>
        <v>0.0558134099744256</v>
      </c>
      <c r="N56" s="38" t="n">
        <f aca="false">(((1+N55/100)*(1+M56/100))-1)*100</f>
        <v>107.750789097273</v>
      </c>
      <c r="O56" s="38" t="n">
        <f aca="false">IF(N56&lt;O55,O55,N56)</f>
        <v>108.998458655426</v>
      </c>
      <c r="Q56" s="44" t="e">
        <f aca="false">G56+H56</f>
        <v>#REF!</v>
      </c>
      <c r="T56" s="38"/>
    </row>
    <row r="57" customFormat="false" ht="12.75" hidden="false" customHeight="true" outlineLevel="0" collapsed="false">
      <c r="A57" s="42" t="n">
        <v>41859</v>
      </c>
      <c r="B57" s="37" t="n">
        <v>38538.9325</v>
      </c>
      <c r="C57" s="45" t="e">
        <f aca="false">#REF!*100</f>
        <v>#REF!</v>
      </c>
      <c r="D57" s="46" t="n">
        <v>209.4116</v>
      </c>
      <c r="E57" s="44" t="n">
        <f aca="false">(D57-D56)/D56*100</f>
        <v>0.41463095351693</v>
      </c>
      <c r="F57" s="44" t="n">
        <f aca="false">B57*D57</f>
        <v>8070499.517117</v>
      </c>
      <c r="G57" s="44" t="n">
        <f aca="false">(A57-A56)/36500*F57</f>
        <v>221.109575811425</v>
      </c>
      <c r="H57" s="47" t="e">
        <f aca="false">B57*C57</f>
        <v>#REF!</v>
      </c>
      <c r="J57" s="46" t="n">
        <v>119.961</v>
      </c>
      <c r="K57" s="44" t="n">
        <f aca="false">(J57-J56)/J56*100</f>
        <v>-0.0416628475723035</v>
      </c>
      <c r="L57" s="44"/>
      <c r="M57" s="38" t="n">
        <f aca="false">(((1+E57/100)/(1+K57/100))-1)*100</f>
        <v>0.456483985316214</v>
      </c>
      <c r="N57" s="38" t="n">
        <f aca="false">(((1+N56/100)*(1+M57/100))-1)*100</f>
        <v>108.69913817887</v>
      </c>
      <c r="O57" s="38" t="n">
        <f aca="false">IF(N57&lt;O56,O56,N57)</f>
        <v>108.998458655426</v>
      </c>
      <c r="Q57" s="44" t="e">
        <f aca="false">G57+H57</f>
        <v>#REF!</v>
      </c>
      <c r="T57" s="38"/>
    </row>
    <row r="58" customFormat="false" ht="12.75" hidden="false" customHeight="true" outlineLevel="0" collapsed="false">
      <c r="A58" s="42" t="n">
        <v>41862</v>
      </c>
      <c r="B58" s="37" t="n">
        <v>38538.9325</v>
      </c>
      <c r="C58" s="45" t="e">
        <f aca="false">#REF!*100</f>
        <v>#REF!</v>
      </c>
      <c r="D58" s="46" t="n">
        <v>210.7093</v>
      </c>
      <c r="E58" s="44" t="n">
        <f aca="false">(D58-D57)/D57*100</f>
        <v>0.619688689642799</v>
      </c>
      <c r="F58" s="44" t="n">
        <f aca="false">B58*D58</f>
        <v>8120511.48982225</v>
      </c>
      <c r="G58" s="44" t="n">
        <f aca="false">(A58-A57)/36500*F58</f>
        <v>667.439300533336</v>
      </c>
      <c r="H58" s="47" t="e">
        <f aca="false">B58*C58</f>
        <v>#REF!</v>
      </c>
      <c r="J58" s="46" t="n">
        <v>119.826</v>
      </c>
      <c r="K58" s="44" t="n">
        <f aca="false">(J58-J57)/J57*100</f>
        <v>-0.11253657438668</v>
      </c>
      <c r="L58" s="44"/>
      <c r="M58" s="38" t="n">
        <f aca="false">(((1+E58/100)/(1+K58/100))-1)*100</f>
        <v>0.733050213628417</v>
      </c>
      <c r="N58" s="38" t="n">
        <f aca="false">(((1+N57/100)*(1+M58/100))-1)*100</f>
        <v>110.229007657131</v>
      </c>
      <c r="O58" s="38" t="n">
        <f aca="false">IF(N58&lt;O57,O57,N58)</f>
        <v>110.229007657131</v>
      </c>
      <c r="Q58" s="44" t="e">
        <f aca="false">G58+H58</f>
        <v>#REF!</v>
      </c>
      <c r="T58" s="38"/>
    </row>
    <row r="59" customFormat="false" ht="12.75" hidden="false" customHeight="true" outlineLevel="0" collapsed="false">
      <c r="A59" s="42" t="n">
        <v>41863</v>
      </c>
      <c r="B59" s="37" t="n">
        <v>38538.9325</v>
      </c>
      <c r="C59" s="45" t="e">
        <f aca="false">#REF!*100</f>
        <v>#REF!</v>
      </c>
      <c r="D59" s="46" t="n">
        <v>210.1176</v>
      </c>
      <c r="E59" s="44" t="n">
        <f aca="false">(D59-D58)/D58*100</f>
        <v>-0.280813423992203</v>
      </c>
      <c r="F59" s="44" t="n">
        <f aca="false">B59*D59</f>
        <v>8097708.003462</v>
      </c>
      <c r="G59" s="44" t="n">
        <f aca="false">(A59-A58)/36500*F59</f>
        <v>221.855013793479</v>
      </c>
      <c r="H59" s="47" t="e">
        <f aca="false">B59*C59</f>
        <v>#REF!</v>
      </c>
      <c r="J59" s="46" t="n">
        <v>119.719</v>
      </c>
      <c r="K59" s="44" t="n">
        <f aca="false">(J59-J58)/J58*100</f>
        <v>-0.0892961460784799</v>
      </c>
      <c r="L59" s="44"/>
      <c r="M59" s="38" t="n">
        <f aca="false">(((1+E59/100)/(1+K59/100))-1)*100</f>
        <v>-0.191688448310545</v>
      </c>
      <c r="N59" s="38" t="n">
        <f aca="false">(((1+N58/100)*(1+M59/100))-1)*100</f>
        <v>109.826022934454</v>
      </c>
      <c r="O59" s="38" t="n">
        <f aca="false">IF(N59&lt;O58,O58,N59)</f>
        <v>110.229007657131</v>
      </c>
      <c r="Q59" s="44" t="e">
        <f aca="false">G59+H59</f>
        <v>#REF!</v>
      </c>
      <c r="T59" s="38"/>
    </row>
    <row r="60" customFormat="false" ht="12.75" hidden="false" customHeight="true" outlineLevel="0" collapsed="false">
      <c r="A60" s="42" t="n">
        <v>41864</v>
      </c>
      <c r="B60" s="37" t="n">
        <v>38538.9325</v>
      </c>
      <c r="C60" s="45" t="e">
        <f aca="false">#REF!*100</f>
        <v>#REF!</v>
      </c>
      <c r="D60" s="46" t="n">
        <v>210.1954</v>
      </c>
      <c r="E60" s="44" t="n">
        <f aca="false">(D60-D59)/D59*100</f>
        <v>0.0370268839925814</v>
      </c>
      <c r="F60" s="44" t="n">
        <f aca="false">B60*D60</f>
        <v>8100706.3324105</v>
      </c>
      <c r="G60" s="44" t="n">
        <f aca="false">(A60-A59)/36500*F60</f>
        <v>221.937159792069</v>
      </c>
      <c r="H60" s="47" t="e">
        <f aca="false">B60*C60</f>
        <v>#REF!</v>
      </c>
      <c r="J60" s="46" t="n">
        <v>119.399</v>
      </c>
      <c r="K60" s="44" t="n">
        <f aca="false">(J60-J59)/J59*100</f>
        <v>-0.267292576783963</v>
      </c>
      <c r="L60" s="44"/>
      <c r="M60" s="38" t="n">
        <f aca="false">(((1+E60/100)/(1+K60/100))-1)*100</f>
        <v>0.305135064152195</v>
      </c>
      <c r="N60" s="38" t="n">
        <f aca="false">(((1+N59/100)*(1+M60/100))-1)*100</f>
        <v>110.466275704143</v>
      </c>
      <c r="O60" s="38" t="n">
        <f aca="false">IF(N60&lt;O59,O59,N60)</f>
        <v>110.466275704143</v>
      </c>
      <c r="Q60" s="44" t="e">
        <f aca="false">G60+H60</f>
        <v>#REF!</v>
      </c>
      <c r="T60" s="38"/>
    </row>
    <row r="61" customFormat="false" ht="12.75" hidden="false" customHeight="true" outlineLevel="0" collapsed="false">
      <c r="A61" s="42" t="n">
        <v>41865</v>
      </c>
      <c r="B61" s="37" t="n">
        <v>38538.9325</v>
      </c>
      <c r="C61" s="45" t="e">
        <f aca="false">#REF!*100</f>
        <v>#REF!</v>
      </c>
      <c r="D61" s="46" t="n">
        <v>209.0983</v>
      </c>
      <c r="E61" s="44" t="n">
        <f aca="false">(D61-D60)/D60*100</f>
        <v>-0.521942915972477</v>
      </c>
      <c r="F61" s="44" t="n">
        <f aca="false">B61*D61</f>
        <v>8058425.26956475</v>
      </c>
      <c r="G61" s="44" t="n">
        <f aca="false">(A61-A60)/36500*F61</f>
        <v>220.778774508623</v>
      </c>
      <c r="H61" s="47" t="e">
        <f aca="false">B61*C61</f>
        <v>#REF!</v>
      </c>
      <c r="J61" s="46" t="n">
        <v>119.808</v>
      </c>
      <c r="K61" s="44" t="n">
        <f aca="false">(J61-J60)/J60*100</f>
        <v>0.34254893257063</v>
      </c>
      <c r="L61" s="44"/>
      <c r="M61" s="38" t="n">
        <f aca="false">(((1+E61/100)/(1+K61/100))-1)*100</f>
        <v>-0.861540650242021</v>
      </c>
      <c r="N61" s="38" t="n">
        <f aca="false">(((1+N60/100)*(1+M61/100))-1)*100</f>
        <v>108.653023183901</v>
      </c>
      <c r="O61" s="38" t="n">
        <f aca="false">IF(N61&lt;O60,O60,N61)</f>
        <v>110.466275704143</v>
      </c>
      <c r="Q61" s="44" t="e">
        <f aca="false">G61+H61</f>
        <v>#REF!</v>
      </c>
      <c r="T61" s="38"/>
    </row>
    <row r="62" customFormat="false" ht="12.75" hidden="false" customHeight="true" outlineLevel="0" collapsed="false">
      <c r="A62" s="42" t="n">
        <v>41866</v>
      </c>
      <c r="B62" s="37" t="n">
        <v>38538.9325</v>
      </c>
      <c r="C62" s="45" t="e">
        <f aca="false">#REF!*100</f>
        <v>#REF!</v>
      </c>
      <c r="D62" s="46" t="n">
        <v>208.7057</v>
      </c>
      <c r="E62" s="44" t="n">
        <f aca="false">(D62-D61)/D61*100</f>
        <v>-0.187758580533647</v>
      </c>
      <c r="F62" s="44" t="n">
        <f aca="false">B62*D62</f>
        <v>8043294.88466525</v>
      </c>
      <c r="G62" s="44" t="n">
        <f aca="false">(A62-A61)/36500*F62</f>
        <v>220.364243415486</v>
      </c>
      <c r="H62" s="47" t="e">
        <f aca="false">B62*C62</f>
        <v>#REF!</v>
      </c>
      <c r="J62" s="46" t="n">
        <v>119.407</v>
      </c>
      <c r="K62" s="44" t="n">
        <f aca="false">(J62-J61)/J61*100</f>
        <v>-0.334702190170949</v>
      </c>
      <c r="L62" s="44"/>
      <c r="M62" s="38" t="n">
        <f aca="false">(((1+E62/100)/(1+K62/100))-1)*100</f>
        <v>0.147437084789215</v>
      </c>
      <c r="N62" s="38" t="n">
        <f aca="false">(((1+N61/100)*(1+M62/100))-1)*100</f>
        <v>108.960655118608</v>
      </c>
      <c r="O62" s="38" t="n">
        <f aca="false">IF(N62&lt;O61,O61,N62)</f>
        <v>110.466275704143</v>
      </c>
      <c r="Q62" s="44" t="e">
        <f aca="false">G62+H62</f>
        <v>#REF!</v>
      </c>
      <c r="T62" s="38"/>
    </row>
    <row r="63" customFormat="false" ht="12.75" hidden="false" customHeight="true" outlineLevel="0" collapsed="false">
      <c r="A63" s="42" t="n">
        <v>41869</v>
      </c>
      <c r="B63" s="37" t="n">
        <v>38538.9325</v>
      </c>
      <c r="C63" s="45" t="e">
        <f aca="false">#REF!*100</f>
        <v>#REF!</v>
      </c>
      <c r="D63" s="46" t="n">
        <v>208.7617</v>
      </c>
      <c r="E63" s="44" t="n">
        <f aca="false">(D63-D62)/D62*100</f>
        <v>0.0268320414823281</v>
      </c>
      <c r="F63" s="44" t="n">
        <f aca="false">B63*D63</f>
        <v>8045453.06488525</v>
      </c>
      <c r="G63" s="44" t="n">
        <f aca="false">(A63-A62)/36500*F63</f>
        <v>661.270114922075</v>
      </c>
      <c r="H63" s="47" t="e">
        <f aca="false">B63*C63</f>
        <v>#REF!</v>
      </c>
      <c r="J63" s="46" t="n">
        <v>119.229</v>
      </c>
      <c r="K63" s="44" t="n">
        <f aca="false">(J63-J62)/J62*100</f>
        <v>-0.149069987521667</v>
      </c>
      <c r="L63" s="44"/>
      <c r="M63" s="38" t="n">
        <f aca="false">(((1+E63/100)/(1+K63/100))-1)*100</f>
        <v>0.176164637607301</v>
      </c>
      <c r="N63" s="38" t="n">
        <f aca="false">(((1+N62/100)*(1+M63/100))-1)*100</f>
        <v>109.32876989944</v>
      </c>
      <c r="O63" s="38" t="n">
        <f aca="false">IF(N63&lt;O62,O62,N63)</f>
        <v>110.466275704143</v>
      </c>
      <c r="Q63" s="44" t="e">
        <f aca="false">G63+H63</f>
        <v>#REF!</v>
      </c>
      <c r="T63" s="38"/>
    </row>
    <row r="64" customFormat="false" ht="12.75" hidden="false" customHeight="true" outlineLevel="0" collapsed="false">
      <c r="A64" s="42" t="n">
        <v>41870</v>
      </c>
      <c r="B64" s="37" t="n">
        <v>38538.9325</v>
      </c>
      <c r="C64" s="45" t="e">
        <f aca="false">#REF!*100</f>
        <v>#REF!</v>
      </c>
      <c r="D64" s="46" t="n">
        <v>209.6549</v>
      </c>
      <c r="E64" s="44" t="n">
        <f aca="false">(D64-D63)/D63*100</f>
        <v>0.427856259074345</v>
      </c>
      <c r="F64" s="44" t="n">
        <f aca="false">B64*D64</f>
        <v>8079876.03939425</v>
      </c>
      <c r="G64" s="44" t="n">
        <f aca="false">(A64-A63)/36500*F64</f>
        <v>221.366466832719</v>
      </c>
      <c r="H64" s="47" t="e">
        <f aca="false">B64*C64</f>
        <v>#REF!</v>
      </c>
      <c r="J64" s="46" t="n">
        <v>119.89</v>
      </c>
      <c r="K64" s="44" t="n">
        <f aca="false">(J64-J63)/J63*100</f>
        <v>0.554395323285443</v>
      </c>
      <c r="L64" s="44"/>
      <c r="M64" s="38" t="n">
        <f aca="false">(((1+E64/100)/(1+K64/100))-1)*100</f>
        <v>-0.125841405345106</v>
      </c>
      <c r="N64" s="38" t="n">
        <f aca="false">(((1+N63/100)*(1+M64/100))-1)*100</f>
        <v>109.065347633607</v>
      </c>
      <c r="O64" s="38" t="n">
        <f aca="false">IF(N64&lt;O63,O63,N64)</f>
        <v>110.466275704143</v>
      </c>
      <c r="Q64" s="44" t="e">
        <f aca="false">G64+H64</f>
        <v>#REF!</v>
      </c>
      <c r="T64" s="38"/>
    </row>
    <row r="65" customFormat="false" ht="12.75" hidden="false" customHeight="true" outlineLevel="0" collapsed="false">
      <c r="A65" s="42" t="n">
        <v>41871</v>
      </c>
      <c r="B65" s="37" t="n">
        <v>38538.9325</v>
      </c>
      <c r="C65" s="45" t="e">
        <f aca="false">#REF!*100</f>
        <v>#REF!</v>
      </c>
      <c r="D65" s="46" t="n">
        <v>209.4906</v>
      </c>
      <c r="E65" s="44" t="n">
        <f aca="false">(D65-D64)/D64*100</f>
        <v>-0.0783668781411726</v>
      </c>
      <c r="F65" s="44" t="n">
        <f aca="false">B65*D65</f>
        <v>8073544.0927845</v>
      </c>
      <c r="G65" s="44" t="n">
        <f aca="false">(A65-A64)/36500*F65</f>
        <v>221.192988843411</v>
      </c>
      <c r="H65" s="47" t="e">
        <f aca="false">B65*C65</f>
        <v>#REF!</v>
      </c>
      <c r="J65" s="46" t="n">
        <v>119.834</v>
      </c>
      <c r="K65" s="44" t="n">
        <f aca="false">(J65-J64)/J64*100</f>
        <v>-0.0467094836933834</v>
      </c>
      <c r="L65" s="44"/>
      <c r="M65" s="38" t="n">
        <f aca="false">(((1+E65/100)/(1+K65/100))-1)*100</f>
        <v>-0.0316721883634408</v>
      </c>
      <c r="N65" s="38" t="n">
        <f aca="false">(((1+N64/100)*(1+M65/100))-1)*100</f>
        <v>108.999132062902</v>
      </c>
      <c r="O65" s="38" t="n">
        <f aca="false">IF(N65&lt;O64,O64,N65)</f>
        <v>110.466275704143</v>
      </c>
      <c r="Q65" s="44" t="e">
        <f aca="false">G65+H65</f>
        <v>#REF!</v>
      </c>
      <c r="T65" s="38"/>
    </row>
    <row r="66" customFormat="false" ht="12.75" hidden="false" customHeight="true" outlineLevel="0" collapsed="false">
      <c r="A66" s="42" t="n">
        <v>41872</v>
      </c>
      <c r="B66" s="37" t="n">
        <v>38538.9325</v>
      </c>
      <c r="C66" s="45" t="e">
        <f aca="false">#REF!*100</f>
        <v>#REF!</v>
      </c>
      <c r="D66" s="46" t="n">
        <v>210.2085</v>
      </c>
      <c r="E66" s="44" t="n">
        <f aca="false">(D66-D65)/D65*100</f>
        <v>0.342688407021597</v>
      </c>
      <c r="F66" s="44" t="n">
        <f aca="false">B66*D66</f>
        <v>8101211.19242625</v>
      </c>
      <c r="G66" s="44" t="n">
        <f aca="false">(A66-A65)/36500*F66</f>
        <v>221.950991573322</v>
      </c>
      <c r="H66" s="47" t="e">
        <f aca="false">B66*C66</f>
        <v>#REF!</v>
      </c>
      <c r="J66" s="46" t="n">
        <v>119.031</v>
      </c>
      <c r="K66" s="44" t="n">
        <f aca="false">(J66-J65)/J65*100</f>
        <v>-0.670093629520835</v>
      </c>
      <c r="L66" s="44"/>
      <c r="M66" s="38" t="n">
        <f aca="false">(((1+E66/100)/(1+K66/100))-1)*100</f>
        <v>1.01961440773435</v>
      </c>
      <c r="N66" s="38" t="n">
        <f aca="false">(((1+N65/100)*(1+M66/100))-1)*100</f>
        <v>111.130117325455</v>
      </c>
      <c r="O66" s="38" t="n">
        <f aca="false">IF(N66&lt;O65,O65,N66)</f>
        <v>111.130117325455</v>
      </c>
      <c r="Q66" s="44" t="e">
        <f aca="false">G66+H66</f>
        <v>#REF!</v>
      </c>
      <c r="T66" s="38"/>
    </row>
    <row r="67" customFormat="false" ht="12.75" hidden="false" customHeight="true" outlineLevel="0" collapsed="false">
      <c r="A67" s="42" t="n">
        <v>41873</v>
      </c>
      <c r="B67" s="37" t="n">
        <v>38538.9325</v>
      </c>
      <c r="C67" s="45" t="e">
        <f aca="false">#REF!*100</f>
        <v>#REF!</v>
      </c>
      <c r="D67" s="46" t="n">
        <v>209.4884</v>
      </c>
      <c r="E67" s="44" t="n">
        <f aca="false">(D67-D66)/D66*100</f>
        <v>-0.342564644150914</v>
      </c>
      <c r="F67" s="44" t="n">
        <f aca="false">B67*D67</f>
        <v>8073459.307133</v>
      </c>
      <c r="G67" s="44" t="n">
        <f aca="false">(A67-A66)/36500*F67</f>
        <v>221.190665948849</v>
      </c>
      <c r="H67" s="47" t="e">
        <f aca="false">B67*C67</f>
        <v>#REF!</v>
      </c>
      <c r="J67" s="46" t="n">
        <v>118.747</v>
      </c>
      <c r="K67" s="44" t="n">
        <f aca="false">(J67-J66)/J66*100</f>
        <v>-0.23859330762575</v>
      </c>
      <c r="L67" s="44"/>
      <c r="M67" s="38" t="n">
        <f aca="false">(((1+E67/100)/(1+K67/100))-1)*100</f>
        <v>-0.104219998466715</v>
      </c>
      <c r="N67" s="38" t="n">
        <f aca="false">(((1+N66/100)*(1+M67/100))-1)*100</f>
        <v>110.910077520415</v>
      </c>
      <c r="O67" s="38" t="n">
        <f aca="false">IF(N67&lt;O66,O66,N67)</f>
        <v>111.130117325455</v>
      </c>
      <c r="Q67" s="44" t="e">
        <f aca="false">G67+H67</f>
        <v>#REF!</v>
      </c>
      <c r="T67" s="38"/>
    </row>
    <row r="68" customFormat="false" ht="12.75" hidden="false" customHeight="true" outlineLevel="0" collapsed="false">
      <c r="A68" s="42" t="n">
        <v>41876</v>
      </c>
      <c r="B68" s="37" t="n">
        <v>38538.9325</v>
      </c>
      <c r="C68" s="45" t="e">
        <f aca="false">#REF!*100</f>
        <v>#REF!</v>
      </c>
      <c r="D68" s="46" t="n">
        <v>208.8315</v>
      </c>
      <c r="E68" s="44" t="n">
        <f aca="false">(D68-D67)/D67*100</f>
        <v>-0.313573448458247</v>
      </c>
      <c r="F68" s="44" t="n">
        <f aca="false">B68*D68</f>
        <v>8048143.08237375</v>
      </c>
      <c r="G68" s="44" t="n">
        <f aca="false">(A68-A67)/36500*F68</f>
        <v>661.491212249897</v>
      </c>
      <c r="H68" s="47" t="e">
        <f aca="false">B68*C68</f>
        <v>#REF!</v>
      </c>
      <c r="J68" s="46" t="n">
        <v>118.532</v>
      </c>
      <c r="K68" s="44" t="n">
        <f aca="false">(J68-J67)/J67*100</f>
        <v>-0.181057205655725</v>
      </c>
      <c r="L68" s="44"/>
      <c r="M68" s="38" t="n">
        <f aca="false">(((1+E68/100)/(1+K68/100))-1)*100</f>
        <v>-0.132756608207674</v>
      </c>
      <c r="N68" s="38" t="n">
        <f aca="false">(((1+N67/100)*(1+M68/100))-1)*100</f>
        <v>110.630080455131</v>
      </c>
      <c r="O68" s="38" t="n">
        <f aca="false">IF(N68&lt;O67,O67,N68)</f>
        <v>111.130117325455</v>
      </c>
      <c r="Q68" s="44" t="e">
        <f aca="false">G68+H68</f>
        <v>#REF!</v>
      </c>
      <c r="T68" s="38"/>
    </row>
    <row r="69" customFormat="false" ht="12.75" hidden="false" customHeight="true" outlineLevel="0" collapsed="false">
      <c r="A69" s="42" t="n">
        <v>41877</v>
      </c>
      <c r="B69" s="37" t="n">
        <v>38538.9325</v>
      </c>
      <c r="C69" s="45" t="e">
        <f aca="false">#REF!*100</f>
        <v>#REF!</v>
      </c>
      <c r="D69" s="46" t="n">
        <v>209.514</v>
      </c>
      <c r="E69" s="44" t="n">
        <f aca="false">(D69-D68)/D68*100</f>
        <v>0.326818511575124</v>
      </c>
      <c r="F69" s="44" t="n">
        <f aca="false">B69*D69</f>
        <v>8074445.903805</v>
      </c>
      <c r="G69" s="44" t="n">
        <f aca="false">(A69-A68)/36500*F69</f>
        <v>221.217695994658</v>
      </c>
      <c r="H69" s="47" t="e">
        <f aca="false">B69*C69</f>
        <v>#REF!</v>
      </c>
      <c r="J69" s="46" t="n">
        <v>118.494</v>
      </c>
      <c r="K69" s="44" t="n">
        <f aca="false">(J69-J68)/J68*100</f>
        <v>-0.0320588533054337</v>
      </c>
      <c r="L69" s="44"/>
      <c r="M69" s="38" t="n">
        <f aca="false">(((1+E69/100)/(1+K69/100))-1)*100</f>
        <v>0.358992453744689</v>
      </c>
      <c r="N69" s="38" t="n">
        <f aca="false">(((1+N68/100)*(1+M69/100))-1)*100</f>
        <v>111.386226549281</v>
      </c>
      <c r="O69" s="38" t="n">
        <f aca="false">IF(N69&lt;O68,O68,N69)</f>
        <v>111.386226549281</v>
      </c>
      <c r="Q69" s="44" t="e">
        <f aca="false">G69+H69</f>
        <v>#REF!</v>
      </c>
      <c r="T69" s="38"/>
    </row>
    <row r="70" customFormat="false" ht="12.75" hidden="false" customHeight="true" outlineLevel="0" collapsed="false">
      <c r="A70" s="42" t="n">
        <v>41878</v>
      </c>
      <c r="B70" s="37" t="n">
        <v>38538.9325</v>
      </c>
      <c r="C70" s="45" t="e">
        <f aca="false">#REF!*100</f>
        <v>#REF!</v>
      </c>
      <c r="D70" s="46" t="n">
        <v>210.4726</v>
      </c>
      <c r="E70" s="44" t="n">
        <f aca="false">(D70-D69)/D69*100</f>
        <v>0.457535057323133</v>
      </c>
      <c r="F70" s="44" t="n">
        <f aca="false">B70*D70</f>
        <v>8111389.3244995</v>
      </c>
      <c r="G70" s="44" t="n">
        <f aca="false">(A70-A69)/36500*F70</f>
        <v>222.229844506836</v>
      </c>
      <c r="H70" s="47" t="e">
        <f aca="false">B70*C70</f>
        <v>#REF!</v>
      </c>
      <c r="J70" s="46" t="n">
        <v>118.99</v>
      </c>
      <c r="K70" s="44" t="n">
        <f aca="false">(J70-J69)/J69*100</f>
        <v>0.418586595101858</v>
      </c>
      <c r="L70" s="44"/>
      <c r="M70" s="38" t="n">
        <f aca="false">(((1+E70/100)/(1+K70/100))-1)*100</f>
        <v>0.0387861087692176</v>
      </c>
      <c r="N70" s="38" t="n">
        <f aca="false">(((1+N69/100)*(1+M70/100))-1)*100</f>
        <v>111.468215041034</v>
      </c>
      <c r="O70" s="38" t="n">
        <f aca="false">IF(N70&lt;O69,O69,N70)</f>
        <v>111.468215041034</v>
      </c>
      <c r="Q70" s="44" t="e">
        <f aca="false">G70+H70</f>
        <v>#REF!</v>
      </c>
      <c r="T70" s="38"/>
    </row>
    <row r="71" customFormat="false" ht="12.75" hidden="false" customHeight="true" outlineLevel="0" collapsed="false">
      <c r="A71" s="42" t="n">
        <v>41879</v>
      </c>
      <c r="B71" s="37" t="n">
        <v>38538.9325</v>
      </c>
      <c r="C71" s="45" t="e">
        <f aca="false">#REF!*100</f>
        <v>#REF!</v>
      </c>
      <c r="D71" s="46" t="n">
        <v>209.9833</v>
      </c>
      <c r="E71" s="44" t="n">
        <f aca="false">(D71-D70)/D70*100</f>
        <v>-0.232476816459713</v>
      </c>
      <c r="F71" s="44" t="n">
        <f aca="false">B71*D71</f>
        <v>8092532.22482725</v>
      </c>
      <c r="G71" s="44" t="n">
        <f aca="false">(A71-A70)/36500*F71</f>
        <v>221.713211639103</v>
      </c>
      <c r="H71" s="47" t="e">
        <f aca="false">B71*C71</f>
        <v>#REF!</v>
      </c>
      <c r="J71" s="46" t="n">
        <v>119.339</v>
      </c>
      <c r="K71" s="44" t="n">
        <f aca="false">(J71-J70)/J70*100</f>
        <v>0.293301958147747</v>
      </c>
      <c r="L71" s="44"/>
      <c r="M71" s="38" t="n">
        <f aca="false">(((1+E71/100)/(1+K71/100))-1)*100</f>
        <v>-0.524241165005079</v>
      </c>
      <c r="N71" s="38" t="n">
        <f aca="false">(((1+N70/100)*(1+M71/100))-1)*100</f>
        <v>110.359611606887</v>
      </c>
      <c r="O71" s="38" t="n">
        <f aca="false">IF(N71&lt;O70,O70,N71)</f>
        <v>111.468215041034</v>
      </c>
      <c r="Q71" s="44" t="e">
        <f aca="false">G71+H71</f>
        <v>#REF!</v>
      </c>
      <c r="T71" s="38"/>
    </row>
    <row r="72" customFormat="false" ht="12.75" hidden="false" customHeight="true" outlineLevel="0" collapsed="false">
      <c r="A72" s="42" t="n">
        <v>41880</v>
      </c>
      <c r="B72" s="37" t="n">
        <v>38538.9325</v>
      </c>
      <c r="C72" s="45" t="e">
        <f aca="false">#REF!*100</f>
        <v>#REF!</v>
      </c>
      <c r="D72" s="46" t="n">
        <v>210.7417</v>
      </c>
      <c r="E72" s="44" t="n">
        <f aca="false">(D72-D71)/D71*100</f>
        <v>0.361171578882699</v>
      </c>
      <c r="F72" s="44" t="n">
        <f aca="false">B72*D72</f>
        <v>8121760.15123525</v>
      </c>
      <c r="G72" s="44" t="n">
        <f aca="false">(A72-A71)/36500*F72</f>
        <v>222.513976746171</v>
      </c>
      <c r="H72" s="47" t="e">
        <f aca="false">B72*C72</f>
        <v>#REF!</v>
      </c>
      <c r="J72" s="46" t="n">
        <v>119.888</v>
      </c>
      <c r="K72" s="44" t="n">
        <f aca="false">(J72-J71)/J71*100</f>
        <v>0.460034020730865</v>
      </c>
      <c r="L72" s="44"/>
      <c r="M72" s="38" t="n">
        <f aca="false">(((1+E72/100)/(1+K72/100))-1)*100</f>
        <v>-0.0984097236397252</v>
      </c>
      <c r="N72" s="38" t="n">
        <f aca="false">(((1+N71/100)*(1+M72/100))-1)*100</f>
        <v>110.152597294455</v>
      </c>
      <c r="O72" s="38" t="n">
        <f aca="false">IF(N72&lt;O71,O71,N72)</f>
        <v>111.468215041034</v>
      </c>
      <c r="Q72" s="44" t="e">
        <f aca="false">G72+H72</f>
        <v>#REF!</v>
      </c>
      <c r="T72" s="38"/>
    </row>
    <row r="73" customFormat="false" ht="12.75" hidden="false" customHeight="true" outlineLevel="0" collapsed="false">
      <c r="A73" s="42" t="n">
        <v>41882</v>
      </c>
      <c r="B73" s="37" t="n">
        <v>38538.9325</v>
      </c>
      <c r="C73" s="45" t="e">
        <f aca="false">#REF!*100</f>
        <v>#REF!</v>
      </c>
      <c r="D73" s="46" t="n">
        <v>210.7379</v>
      </c>
      <c r="E73" s="44" t="n">
        <f aca="false">(D73-D72)/D72*100</f>
        <v>-0.00180315523696186</v>
      </c>
      <c r="F73" s="44" t="n">
        <f aca="false">B73*D73</f>
        <v>8121613.70329175</v>
      </c>
      <c r="G73" s="44" t="n">
        <f aca="false">(A73-A72)/36500*F73</f>
        <v>445.019928947493</v>
      </c>
      <c r="H73" s="47" t="e">
        <f aca="false">B73*C73</f>
        <v>#REF!</v>
      </c>
      <c r="J73" s="46" t="n">
        <v>119.888</v>
      </c>
      <c r="K73" s="44" t="n">
        <f aca="false">(J73-J72)/J72*100</f>
        <v>0</v>
      </c>
      <c r="L73" s="44"/>
      <c r="M73" s="38" t="n">
        <f aca="false">(((1+E73/100)/(1+K73/100))-1)*100</f>
        <v>-0.00180315523695684</v>
      </c>
      <c r="N73" s="38" t="n">
        <f aca="false">(((1+N72/100)*(1+M73/100))-1)*100</f>
        <v>110.148807916892</v>
      </c>
      <c r="O73" s="38" t="n">
        <f aca="false">IF(N73&lt;O72,O72,N73)</f>
        <v>111.468215041034</v>
      </c>
      <c r="Q73" s="44" t="e">
        <f aca="false">G73+H73</f>
        <v>#REF!</v>
      </c>
      <c r="T73" s="38"/>
    </row>
    <row r="74" customFormat="false" ht="12.75" hidden="false" customHeight="true" outlineLevel="0" collapsed="false">
      <c r="A74" s="42" t="n">
        <v>41883</v>
      </c>
      <c r="B74" s="37" t="n">
        <v>38538.9325</v>
      </c>
      <c r="C74" s="45" t="e">
        <f aca="false">#REF!*100</f>
        <v>#REF!</v>
      </c>
      <c r="D74" s="46" t="n">
        <v>210.2422</v>
      </c>
      <c r="E74" s="44" t="n">
        <f aca="false">(D74-D73)/D73*100</f>
        <v>-0.235221096917071</v>
      </c>
      <c r="F74" s="44" t="n">
        <f aca="false">B74*D74</f>
        <v>8102509.9544515</v>
      </c>
      <c r="G74" s="44" t="n">
        <f aca="false">(A74-A73)/36500*F74</f>
        <v>221.986574094562</v>
      </c>
      <c r="H74" s="47" t="e">
        <f aca="false">B74*C74</f>
        <v>#REF!</v>
      </c>
      <c r="J74" s="46" t="n">
        <v>120.042</v>
      </c>
      <c r="K74" s="44" t="n">
        <f aca="false">(J74-J73)/J73*100</f>
        <v>0.128453223008138</v>
      </c>
      <c r="L74" s="44"/>
      <c r="M74" s="38" t="n">
        <f aca="false">(((1+E74/100)/(1+K74/100))-1)*100</f>
        <v>-0.3632077678412</v>
      </c>
      <c r="N74" s="38" t="n">
        <f aca="false">(((1+N73/100)*(1+M74/100))-1)*100</f>
        <v>109.385531122512</v>
      </c>
      <c r="O74" s="38" t="n">
        <f aca="false">IF(N74&lt;O73,O73,N74)</f>
        <v>111.468215041034</v>
      </c>
      <c r="Q74" s="44" t="e">
        <f aca="false">G74+H74</f>
        <v>#REF!</v>
      </c>
      <c r="T74" s="38"/>
    </row>
    <row r="75" customFormat="false" ht="12.75" hidden="false" customHeight="true" outlineLevel="0" collapsed="false">
      <c r="A75" s="42" t="n">
        <v>41884</v>
      </c>
      <c r="B75" s="37" t="n">
        <v>38538.9325</v>
      </c>
      <c r="C75" s="45" t="e">
        <f aca="false">#REF!*100</f>
        <v>#REF!</v>
      </c>
      <c r="D75" s="46" t="n">
        <v>210.4442</v>
      </c>
      <c r="E75" s="44" t="n">
        <f aca="false">(D75-D74)/D74*100</f>
        <v>0.09607966431097</v>
      </c>
      <c r="F75" s="44" t="n">
        <f aca="false">B75*D75</f>
        <v>8110294.8188165</v>
      </c>
      <c r="G75" s="44" t="n">
        <f aca="false">(A75-A74)/36500*F75</f>
        <v>222.199858049767</v>
      </c>
      <c r="H75" s="47" t="e">
        <f aca="false">B75*C75</f>
        <v>#REF!</v>
      </c>
      <c r="J75" s="46" t="n">
        <v>120.228</v>
      </c>
      <c r="K75" s="44" t="n">
        <f aca="false">(J75-J74)/J74*100</f>
        <v>0.154945768980851</v>
      </c>
      <c r="L75" s="44"/>
      <c r="M75" s="38" t="n">
        <f aca="false">(((1+E75/100)/(1+K75/100))-1)*100</f>
        <v>-0.0587750352395555</v>
      </c>
      <c r="N75" s="38" t="n">
        <f aca="false">(((1+N74/100)*(1+M75/100))-1)*100</f>
        <v>109.262464702808</v>
      </c>
      <c r="O75" s="38" t="n">
        <f aca="false">IF(N75&lt;O74,O74,N75)</f>
        <v>111.468215041034</v>
      </c>
      <c r="Q75" s="44" t="e">
        <f aca="false">G75+H75</f>
        <v>#REF!</v>
      </c>
      <c r="T75" s="38"/>
    </row>
    <row r="76" customFormat="false" ht="12.75" hidden="false" customHeight="true" outlineLevel="0" collapsed="false">
      <c r="A76" s="42" t="n">
        <v>41885</v>
      </c>
      <c r="B76" s="37" t="n">
        <v>38538.9325</v>
      </c>
      <c r="C76" s="45" t="e">
        <f aca="false">#REF!*100</f>
        <v>#REF!</v>
      </c>
      <c r="D76" s="46" t="n">
        <v>210.6857</v>
      </c>
      <c r="E76" s="44" t="n">
        <f aca="false">(D76-D75)/D75*100</f>
        <v>0.114757261069681</v>
      </c>
      <c r="F76" s="44" t="n">
        <f aca="false">B76*D76</f>
        <v>8119601.97101525</v>
      </c>
      <c r="G76" s="44" t="n">
        <f aca="false">(A76-A75)/36500*F76</f>
        <v>222.454848520966</v>
      </c>
      <c r="H76" s="47" t="e">
        <f aca="false">B76*C76</f>
        <v>#REF!</v>
      </c>
      <c r="J76" s="46" t="n">
        <v>120.275</v>
      </c>
      <c r="K76" s="44" t="n">
        <f aca="false">(J76-J75)/J75*100</f>
        <v>0.0390923911235413</v>
      </c>
      <c r="L76" s="44"/>
      <c r="M76" s="38" t="n">
        <f aca="false">(((1+E76/100)/(1+K76/100))-1)*100</f>
        <v>0.0756353022979495</v>
      </c>
      <c r="N76" s="38" t="n">
        <f aca="false">(((1+N75/100)*(1+M76/100))-1)*100</f>
        <v>109.420741000582</v>
      </c>
      <c r="O76" s="38" t="n">
        <f aca="false">IF(N76&lt;O75,O75,N76)</f>
        <v>111.468215041034</v>
      </c>
      <c r="Q76" s="44" t="e">
        <f aca="false">G76+H76</f>
        <v>#REF!</v>
      </c>
      <c r="T76" s="38"/>
    </row>
    <row r="77" customFormat="false" ht="12.75" hidden="false" customHeight="true" outlineLevel="0" collapsed="false">
      <c r="A77" s="42" t="n">
        <v>41886</v>
      </c>
      <c r="B77" s="37" t="n">
        <v>38538.9325</v>
      </c>
      <c r="C77" s="45" t="e">
        <f aca="false">#REF!*100</f>
        <v>#REF!</v>
      </c>
      <c r="D77" s="46" t="n">
        <v>210.7565</v>
      </c>
      <c r="E77" s="44" t="n">
        <f aca="false">(D77-D76)/D76*100</f>
        <v>0.0336045588286207</v>
      </c>
      <c r="F77" s="44" t="n">
        <f aca="false">B77*D77</f>
        <v>8122330.52743625</v>
      </c>
      <c r="G77" s="44" t="n">
        <f aca="false">(A77-A76)/36500*F77</f>
        <v>222.529603491404</v>
      </c>
      <c r="H77" s="47" t="e">
        <f aca="false">B77*C77</f>
        <v>#REF!</v>
      </c>
      <c r="J77" s="46" t="n">
        <v>120.12</v>
      </c>
      <c r="K77" s="44" t="n">
        <f aca="false">(J77-J76)/J76*100</f>
        <v>-0.128871336520475</v>
      </c>
      <c r="L77" s="44"/>
      <c r="M77" s="38" t="n">
        <f aca="false">(((1+E77/100)/(1+K77/100))-1)*100</f>
        <v>0.162685550392205</v>
      </c>
      <c r="N77" s="38" t="n">
        <f aca="false">(((1+N76/100)*(1+M77/100))-1)*100</f>
        <v>109.761438285714</v>
      </c>
      <c r="O77" s="38" t="n">
        <f aca="false">IF(N77&lt;O76,O76,N77)</f>
        <v>111.468215041034</v>
      </c>
      <c r="Q77" s="44" t="e">
        <f aca="false">G77+H77</f>
        <v>#REF!</v>
      </c>
      <c r="T77" s="38"/>
    </row>
    <row r="78" customFormat="false" ht="12.75" hidden="false" customHeight="true" outlineLevel="0" collapsed="false">
      <c r="A78" s="42" t="n">
        <v>41887</v>
      </c>
      <c r="B78" s="37" t="n">
        <v>38538.9325</v>
      </c>
      <c r="C78" s="45" t="e">
        <f aca="false">#REF!*100</f>
        <v>#REF!</v>
      </c>
      <c r="D78" s="46" t="n">
        <v>211.7251</v>
      </c>
      <c r="E78" s="44" t="n">
        <f aca="false">(D78-D77)/D77*100</f>
        <v>0.459582503979716</v>
      </c>
      <c r="F78" s="44" t="n">
        <f aca="false">B78*D78</f>
        <v>8159659.33745575</v>
      </c>
      <c r="G78" s="44" t="n">
        <f aca="false">(A78-A77)/36500*F78</f>
        <v>223.552310615226</v>
      </c>
      <c r="H78" s="47" t="e">
        <f aca="false">B78*C78</f>
        <v>#REF!</v>
      </c>
      <c r="J78" s="46" t="n">
        <v>119.53</v>
      </c>
      <c r="K78" s="44" t="n">
        <f aca="false">(J78-J77)/J77*100</f>
        <v>-0.491175491175494</v>
      </c>
      <c r="L78" s="44"/>
      <c r="M78" s="38" t="n">
        <f aca="false">(((1+E78/100)/(1+K78/100))-1)*100</f>
        <v>0.955450935982971</v>
      </c>
      <c r="N78" s="38" t="n">
        <f aca="false">(((1+N77/100)*(1+M78/100))-1)*100</f>
        <v>111.765605911146</v>
      </c>
      <c r="O78" s="38" t="n">
        <f aca="false">IF(N78&lt;O77,O77,N78)</f>
        <v>111.765605911146</v>
      </c>
      <c r="Q78" s="44" t="e">
        <f aca="false">G78+H78</f>
        <v>#REF!</v>
      </c>
      <c r="T78" s="38"/>
    </row>
    <row r="79" customFormat="false" ht="12.75" hidden="false" customHeight="true" outlineLevel="0" collapsed="false">
      <c r="A79" s="42" t="n">
        <v>41890</v>
      </c>
      <c r="B79" s="37" t="n">
        <v>38538.9325</v>
      </c>
      <c r="C79" s="45" t="e">
        <f aca="false">#REF!*100</f>
        <v>#REF!</v>
      </c>
      <c r="D79" s="46" t="n">
        <v>211.8977</v>
      </c>
      <c r="E79" s="44" t="n">
        <f aca="false">(D79-D78)/D78*100</f>
        <v>0.0815208022100302</v>
      </c>
      <c r="F79" s="44" t="n">
        <f aca="false">B79*D79</f>
        <v>8166311.15720525</v>
      </c>
      <c r="G79" s="44" t="n">
        <f aca="false">(A79-A78)/36500*F79</f>
        <v>671.203656756596</v>
      </c>
      <c r="H79" s="47" t="e">
        <f aca="false">B79*C79</f>
        <v>#REF!</v>
      </c>
      <c r="J79" s="46" t="n">
        <v>118.678</v>
      </c>
      <c r="K79" s="44" t="n">
        <f aca="false">(J79-J78)/J78*100</f>
        <v>-0.712791767757052</v>
      </c>
      <c r="L79" s="44"/>
      <c r="M79" s="38" t="n">
        <f aca="false">(((1+E79/100)/(1+K79/100))-1)*100</f>
        <v>0.800015011107069</v>
      </c>
      <c r="N79" s="38" t="n">
        <f aca="false">(((1+N78/100)*(1+M79/100))-1)*100</f>
        <v>113.459762546797</v>
      </c>
      <c r="O79" s="38" t="n">
        <f aca="false">IF(N79&lt;O78,O78,N79)</f>
        <v>113.459762546797</v>
      </c>
      <c r="Q79" s="44" t="e">
        <f aca="false">G79+H79</f>
        <v>#REF!</v>
      </c>
      <c r="T79" s="38"/>
    </row>
    <row r="80" customFormat="false" ht="12.75" hidden="false" customHeight="true" outlineLevel="0" collapsed="false">
      <c r="A80" s="42" t="n">
        <v>41891</v>
      </c>
      <c r="B80" s="37" t="n">
        <v>38538.9325</v>
      </c>
      <c r="C80" s="45" t="e">
        <f aca="false">#REF!*100</f>
        <v>#REF!</v>
      </c>
      <c r="D80" s="46" t="n">
        <v>211.7306</v>
      </c>
      <c r="E80" s="44" t="n">
        <f aca="false">(D80-D79)/D79*100</f>
        <v>-0.0788588078114942</v>
      </c>
      <c r="F80" s="44" t="n">
        <f aca="false">B80*D80</f>
        <v>8159871.3015845</v>
      </c>
      <c r="G80" s="44" t="n">
        <f aca="false">(A80-A79)/36500*F80</f>
        <v>223.55811785163</v>
      </c>
      <c r="H80" s="47" t="e">
        <f aca="false">B80*C80</f>
        <v>#REF!</v>
      </c>
      <c r="J80" s="46" t="n">
        <v>117.712</v>
      </c>
      <c r="K80" s="44" t="n">
        <f aca="false">(J80-J79)/J79*100</f>
        <v>-0.813967205379256</v>
      </c>
      <c r="L80" s="44"/>
      <c r="M80" s="38" t="n">
        <f aca="false">(((1+E80/100)/(1+K80/100))-1)*100</f>
        <v>0.741141042600124</v>
      </c>
      <c r="N80" s="38" t="n">
        <f aca="false">(((1+N79/100)*(1+M80/100))-1)*100</f>
        <v>115.041800456468</v>
      </c>
      <c r="O80" s="38" t="n">
        <f aca="false">IF(N80&lt;O79,O79,N80)</f>
        <v>115.041800456468</v>
      </c>
      <c r="Q80" s="44" t="e">
        <f aca="false">G80+H80</f>
        <v>#REF!</v>
      </c>
      <c r="T80" s="38"/>
    </row>
    <row r="81" customFormat="false" ht="12.75" hidden="false" customHeight="true" outlineLevel="0" collapsed="false">
      <c r="A81" s="42" t="n">
        <v>41892</v>
      </c>
      <c r="B81" s="37" t="n">
        <v>38538.9325</v>
      </c>
      <c r="C81" s="45" t="e">
        <f aca="false">#REF!*100</f>
        <v>#REF!</v>
      </c>
      <c r="D81" s="46" t="n">
        <v>212.129</v>
      </c>
      <c r="E81" s="44" t="n">
        <f aca="false">(D81-D80)/D80*100</f>
        <v>0.188163638132599</v>
      </c>
      <c r="F81" s="44" t="n">
        <f aca="false">B81*D81</f>
        <v>8175225.2122925</v>
      </c>
      <c r="G81" s="44" t="n">
        <f aca="false">(A81-A80)/36500*F81</f>
        <v>223.978772939521</v>
      </c>
      <c r="H81" s="47" t="e">
        <f aca="false">B81*C81</f>
        <v>#REF!</v>
      </c>
      <c r="J81" s="46" t="n">
        <v>117.412</v>
      </c>
      <c r="K81" s="44" t="n">
        <f aca="false">(J81-J80)/J80*100</f>
        <v>-0.254859317656651</v>
      </c>
      <c r="L81" s="44"/>
      <c r="M81" s="38" t="n">
        <f aca="false">(((1+E81/100)/(1+K81/100))-1)*100</f>
        <v>0.444154926003004</v>
      </c>
      <c r="N81" s="38" t="n">
        <f aca="false">(((1+N80/100)*(1+M81/100))-1)*100</f>
        <v>115.996919206161</v>
      </c>
      <c r="O81" s="38" t="n">
        <f aca="false">IF(N81&lt;O80,O80,N81)</f>
        <v>115.996919206161</v>
      </c>
      <c r="Q81" s="44" t="e">
        <f aca="false">G81+H81</f>
        <v>#REF!</v>
      </c>
      <c r="T81" s="38"/>
    </row>
    <row r="82" customFormat="false" ht="12.75" hidden="false" customHeight="true" outlineLevel="0" collapsed="false">
      <c r="A82" s="42" t="n">
        <v>41893</v>
      </c>
      <c r="B82" s="37" t="n">
        <v>38538.9325</v>
      </c>
      <c r="C82" s="45" t="e">
        <f aca="false">#REF!*100</f>
        <v>#REF!</v>
      </c>
      <c r="D82" s="46" t="n">
        <v>211.4274</v>
      </c>
      <c r="E82" s="44" t="n">
        <f aca="false">(D82-D81)/D81*100</f>
        <v>-0.330742142752752</v>
      </c>
      <c r="F82" s="44" t="n">
        <f aca="false">B82*D82</f>
        <v>8148186.2972505</v>
      </c>
      <c r="G82" s="44" t="n">
        <f aca="false">(A82-A81)/36500*F82</f>
        <v>223.237980746589</v>
      </c>
      <c r="H82" s="47" t="e">
        <f aca="false">B82*C82</f>
        <v>#REF!</v>
      </c>
      <c r="J82" s="46" t="n">
        <v>116.561</v>
      </c>
      <c r="K82" s="44" t="n">
        <f aca="false">(J82-J81)/J81*100</f>
        <v>-0.7247981466971</v>
      </c>
      <c r="L82" s="44"/>
      <c r="M82" s="38" t="n">
        <f aca="false">(((1+E82/100)/(1+K82/100))-1)*100</f>
        <v>0.396932966730845</v>
      </c>
      <c r="N82" s="38" t="n">
        <f aca="false">(((1+N81/100)*(1+M82/100))-1)*100</f>
        <v>116.854282185614</v>
      </c>
      <c r="O82" s="38" t="n">
        <f aca="false">IF(N82&lt;O81,O81,N82)</f>
        <v>116.854282185614</v>
      </c>
      <c r="Q82" s="44" t="e">
        <f aca="false">G82+H82</f>
        <v>#REF!</v>
      </c>
      <c r="T82" s="38"/>
    </row>
    <row r="83" customFormat="false" ht="12.75" hidden="false" customHeight="true" outlineLevel="0" collapsed="false">
      <c r="A83" s="42" t="n">
        <v>41894</v>
      </c>
      <c r="B83" s="37" t="n">
        <v>38538.9325</v>
      </c>
      <c r="C83" s="45" t="e">
        <f aca="false">#REF!*100</f>
        <v>#REF!</v>
      </c>
      <c r="D83" s="46" t="n">
        <v>211.0338</v>
      </c>
      <c r="E83" s="44" t="n">
        <f aca="false">(D83-D82)/D82*100</f>
        <v>-0.18616319360688</v>
      </c>
      <c r="F83" s="44" t="n">
        <f aca="false">B83*D83</f>
        <v>8133017.3734185</v>
      </c>
      <c r="G83" s="44" t="n">
        <f aca="false">(A83-A82)/36500*F83</f>
        <v>222.822393792288</v>
      </c>
      <c r="H83" s="47" t="e">
        <f aca="false">B83*C83</f>
        <v>#REF!</v>
      </c>
      <c r="J83" s="46" t="n">
        <v>116.648</v>
      </c>
      <c r="K83" s="44" t="n">
        <f aca="false">(J83-J82)/J82*100</f>
        <v>0.0746390302073499</v>
      </c>
      <c r="L83" s="44"/>
      <c r="M83" s="38" t="n">
        <f aca="false">(((1+E83/100)/(1+K83/100))-1)*100</f>
        <v>-0.260607708747773</v>
      </c>
      <c r="N83" s="38" t="n">
        <f aca="false">(((1+N82/100)*(1+M83/100))-1)*100</f>
        <v>116.289143209488</v>
      </c>
      <c r="O83" s="38" t="n">
        <f aca="false">IF(N83&lt;O82,O82,N83)</f>
        <v>116.854282185614</v>
      </c>
      <c r="Q83" s="44" t="e">
        <f aca="false">G83+H83</f>
        <v>#REF!</v>
      </c>
      <c r="T83" s="38"/>
    </row>
    <row r="84" customFormat="false" ht="12.75" hidden="false" customHeight="true" outlineLevel="0" collapsed="false">
      <c r="A84" s="42" t="n">
        <v>41897</v>
      </c>
      <c r="B84" s="37" t="n">
        <v>38538.9325</v>
      </c>
      <c r="C84" s="45" t="e">
        <f aca="false">#REF!*100</f>
        <v>#REF!</v>
      </c>
      <c r="D84" s="46" t="n">
        <v>209.3297</v>
      </c>
      <c r="E84" s="44" t="n">
        <f aca="false">(D84-D83)/D83*100</f>
        <v>-0.807500978516243</v>
      </c>
      <c r="F84" s="44" t="n">
        <f aca="false">B84*D84</f>
        <v>8067343.17854525</v>
      </c>
      <c r="G84" s="44" t="n">
        <f aca="false">(A84-A83)/36500*F84</f>
        <v>663.069302346185</v>
      </c>
      <c r="H84" s="47" t="e">
        <f aca="false">B84*C84</f>
        <v>#REF!</v>
      </c>
      <c r="J84" s="46" t="n">
        <v>116.11</v>
      </c>
      <c r="K84" s="44" t="n">
        <f aca="false">(J84-J83)/J83*100</f>
        <v>-0.461216651807144</v>
      </c>
      <c r="L84" s="44"/>
      <c r="M84" s="38" t="n">
        <f aca="false">(((1+E84/100)/(1+K84/100))-1)*100</f>
        <v>-0.347888848005884</v>
      </c>
      <c r="N84" s="38" t="n">
        <f aca="false">(((1+N83/100)*(1+M84/100))-1)*100</f>
        <v>115.536697400815</v>
      </c>
      <c r="O84" s="38" t="n">
        <f aca="false">IF(N84&lt;O83,O83,N84)</f>
        <v>116.854282185614</v>
      </c>
      <c r="Q84" s="44" t="e">
        <f aca="false">G84+H84</f>
        <v>#REF!</v>
      </c>
      <c r="T84" s="38"/>
    </row>
    <row r="85" customFormat="false" ht="12.75" hidden="false" customHeight="true" outlineLevel="0" collapsed="false">
      <c r="A85" s="42" t="n">
        <v>41898</v>
      </c>
      <c r="B85" s="37" t="n">
        <v>38538.9325</v>
      </c>
      <c r="C85" s="45" t="e">
        <f aca="false">#REF!*100</f>
        <v>#REF!</v>
      </c>
      <c r="D85" s="46" t="n">
        <v>209.7492</v>
      </c>
      <c r="E85" s="44" t="n">
        <f aca="false">(D85-D84)/D84*100</f>
        <v>0.200401567479435</v>
      </c>
      <c r="F85" s="44" t="n">
        <f aca="false">B85*D85</f>
        <v>8083510.260729</v>
      </c>
      <c r="G85" s="44" t="n">
        <f aca="false">(A85-A84)/36500*F85</f>
        <v>221.466034540521</v>
      </c>
      <c r="H85" s="47" t="e">
        <f aca="false">B85*C85</f>
        <v>#REF!</v>
      </c>
      <c r="J85" s="46" t="n">
        <v>116.603</v>
      </c>
      <c r="K85" s="44" t="n">
        <f aca="false">(J85-J84)/J84*100</f>
        <v>0.424597364568078</v>
      </c>
      <c r="L85" s="44"/>
      <c r="M85" s="38" t="n">
        <f aca="false">(((1+E85/100)/(1+K85/100))-1)*100</f>
        <v>-0.223247892420986</v>
      </c>
      <c r="N85" s="38" t="n">
        <f aca="false">(((1+N84/100)*(1+M85/100))-1)*100</f>
        <v>115.055516266474</v>
      </c>
      <c r="O85" s="38" t="n">
        <f aca="false">IF(N85&lt;O84,O84,N85)</f>
        <v>116.854282185614</v>
      </c>
      <c r="Q85" s="44" t="e">
        <f aca="false">G85+H85</f>
        <v>#REF!</v>
      </c>
      <c r="T85" s="38"/>
    </row>
    <row r="86" customFormat="false" ht="12.75" hidden="false" customHeight="true" outlineLevel="0" collapsed="false">
      <c r="A86" s="42" t="n">
        <v>41899</v>
      </c>
      <c r="B86" s="37" t="n">
        <v>38538.9325</v>
      </c>
      <c r="C86" s="45" t="e">
        <f aca="false">#REF!*100</f>
        <v>#REF!</v>
      </c>
      <c r="D86" s="46" t="n">
        <v>208.5573</v>
      </c>
      <c r="E86" s="44" t="n">
        <f aca="false">(D86-D85)/D85*100</f>
        <v>-0.568250081525939</v>
      </c>
      <c r="F86" s="44" t="n">
        <f aca="false">B86*D86</f>
        <v>8037575.70708225</v>
      </c>
      <c r="G86" s="44" t="n">
        <f aca="false">(A86-A85)/36500*F86</f>
        <v>220.207553618692</v>
      </c>
      <c r="H86" s="47" t="e">
        <f aca="false">B86*C86</f>
        <v>#REF!</v>
      </c>
      <c r="J86" s="46" t="n">
        <v>116.596</v>
      </c>
      <c r="K86" s="44" t="n">
        <f aca="false">(J86-J85)/J85*100</f>
        <v>-0.00600327607350651</v>
      </c>
      <c r="L86" s="44"/>
      <c r="M86" s="38" t="n">
        <f aca="false">(((1+E86/100)/(1+K86/100))-1)*100</f>
        <v>-0.562280560706796</v>
      </c>
      <c r="N86" s="38" t="n">
        <f aca="false">(((1+N85/100)*(1+M86/100))-1)*100</f>
        <v>113.84630090378</v>
      </c>
      <c r="O86" s="38" t="n">
        <f aca="false">IF(N86&lt;O85,O85,N86)</f>
        <v>116.854282185614</v>
      </c>
      <c r="Q86" s="44" t="e">
        <f aca="false">G86+H86</f>
        <v>#REF!</v>
      </c>
      <c r="T86" s="38"/>
    </row>
    <row r="87" customFormat="false" ht="12.75" hidden="false" customHeight="true" outlineLevel="0" collapsed="false">
      <c r="A87" s="42" t="n">
        <v>41900</v>
      </c>
      <c r="B87" s="37" t="n">
        <v>38538.9325</v>
      </c>
      <c r="C87" s="45" t="e">
        <f aca="false">#REF!*100</f>
        <v>#REF!</v>
      </c>
      <c r="D87" s="46" t="n">
        <v>208.4919</v>
      </c>
      <c r="E87" s="44" t="n">
        <f aca="false">(D87-D86)/D86*100</f>
        <v>-0.0313582885854444</v>
      </c>
      <c r="F87" s="44" t="n">
        <f aca="false">B87*D87</f>
        <v>8035055.26089675</v>
      </c>
      <c r="G87" s="44" t="n">
        <f aca="false">(A87-A86)/36500*F87</f>
        <v>220.138500298541</v>
      </c>
      <c r="H87" s="47" t="e">
        <f aca="false">B87*C87</f>
        <v>#REF!</v>
      </c>
      <c r="J87" s="46" t="n">
        <v>116.983</v>
      </c>
      <c r="K87" s="44" t="n">
        <f aca="false">(J87-J86)/J86*100</f>
        <v>0.331915331572267</v>
      </c>
      <c r="L87" s="44"/>
      <c r="M87" s="38" t="n">
        <f aca="false">(((1+E87/100)/(1+K87/100))-1)*100</f>
        <v>-0.362071848182288</v>
      </c>
      <c r="N87" s="38" t="n">
        <f aca="false">(((1+N86/100)*(1+M87/100))-1)*100</f>
        <v>113.072023649828</v>
      </c>
      <c r="O87" s="38" t="n">
        <f aca="false">IF(N87&lt;O86,O86,N87)</f>
        <v>116.854282185614</v>
      </c>
      <c r="Q87" s="44" t="e">
        <f aca="false">G87+H87</f>
        <v>#REF!</v>
      </c>
      <c r="T87" s="38"/>
    </row>
    <row r="88" customFormat="false" ht="12.75" hidden="false" customHeight="true" outlineLevel="0" collapsed="false">
      <c r="A88" s="42" t="n">
        <v>41901</v>
      </c>
      <c r="B88" s="37" t="n">
        <v>38538.9325</v>
      </c>
      <c r="C88" s="45" t="e">
        <f aca="false">#REF!*100</f>
        <v>#REF!</v>
      </c>
      <c r="D88" s="46" t="n">
        <v>207.8205</v>
      </c>
      <c r="E88" s="44" t="n">
        <f aca="false">(D88-D87)/D87*100</f>
        <v>-0.322026898886708</v>
      </c>
      <c r="F88" s="44" t="n">
        <f aca="false">B88*D88</f>
        <v>8009180.22161625</v>
      </c>
      <c r="G88" s="44" t="n">
        <f aca="false">(A88-A87)/36500*F88</f>
        <v>219.429595112774</v>
      </c>
      <c r="H88" s="47" t="e">
        <f aca="false">B88*C88</f>
        <v>#REF!</v>
      </c>
      <c r="J88" s="46" t="n">
        <v>116.992</v>
      </c>
      <c r="K88" s="44" t="n">
        <f aca="false">(J88-J87)/J87*100</f>
        <v>0.00769342554046343</v>
      </c>
      <c r="L88" s="44"/>
      <c r="M88" s="38" t="n">
        <f aca="false">(((1+E88/100)/(1+K88/100))-1)*100</f>
        <v>-0.329694959590932</v>
      </c>
      <c r="N88" s="38" t="n">
        <f aca="false">(((1+N87/100)*(1+M88/100))-1)*100</f>
        <v>112.369535927556</v>
      </c>
      <c r="O88" s="38" t="n">
        <f aca="false">IF(N88&lt;O87,O87,N88)</f>
        <v>116.854282185614</v>
      </c>
      <c r="Q88" s="44" t="e">
        <f aca="false">G88+H88</f>
        <v>#REF!</v>
      </c>
      <c r="T88" s="38"/>
    </row>
    <row r="89" customFormat="false" ht="12.75" hidden="false" customHeight="true" outlineLevel="0" collapsed="false">
      <c r="A89" s="42" t="n">
        <v>41904</v>
      </c>
      <c r="B89" s="37" t="n">
        <v>38538.9325</v>
      </c>
      <c r="C89" s="45" t="e">
        <f aca="false">#REF!*100</f>
        <v>#REF!</v>
      </c>
      <c r="D89" s="46" t="n">
        <v>206.9715</v>
      </c>
      <c r="E89" s="44" t="n">
        <f aca="false">(D89-D88)/D88*100</f>
        <v>-0.408525626682651</v>
      </c>
      <c r="F89" s="44" t="n">
        <f aca="false">B89*D89</f>
        <v>7976460.66792375</v>
      </c>
      <c r="G89" s="44" t="n">
        <f aca="false">(A89-A88)/36500*F89</f>
        <v>655.599506952637</v>
      </c>
      <c r="H89" s="47" t="e">
        <f aca="false">B89*C89</f>
        <v>#REF!</v>
      </c>
      <c r="J89" s="46" t="n">
        <v>115.973</v>
      </c>
      <c r="K89" s="44" t="n">
        <f aca="false">(J89-J88)/J88*100</f>
        <v>-0.870999726477029</v>
      </c>
      <c r="L89" s="44"/>
      <c r="M89" s="38" t="n">
        <f aca="false">(((1+E89/100)/(1+K89/100))-1)*100</f>
        <v>0.466537641374654</v>
      </c>
      <c r="N89" s="38" t="n">
        <f aca="false">(((1+N88/100)*(1+M89/100))-1)*100</f>
        <v>113.360319751471</v>
      </c>
      <c r="O89" s="38" t="n">
        <f aca="false">IF(N89&lt;O88,O88,N89)</f>
        <v>116.854282185614</v>
      </c>
      <c r="Q89" s="44" t="e">
        <f aca="false">G89+H89</f>
        <v>#REF!</v>
      </c>
      <c r="T89" s="38"/>
    </row>
    <row r="90" customFormat="false" ht="12.75" hidden="false" customHeight="true" outlineLevel="0" collapsed="false">
      <c r="A90" s="42" t="n">
        <v>41905</v>
      </c>
      <c r="B90" s="37" t="n">
        <v>38538.9325</v>
      </c>
      <c r="C90" s="45" t="e">
        <f aca="false">#REF!*100</f>
        <v>#REF!</v>
      </c>
      <c r="D90" s="46" t="n">
        <v>206.196</v>
      </c>
      <c r="E90" s="44" t="n">
        <f aca="false">(D90-D89)/D89*100</f>
        <v>-0.37468926881237</v>
      </c>
      <c r="F90" s="44" t="n">
        <f aca="false">B90*D90</f>
        <v>7946573.72577</v>
      </c>
      <c r="G90" s="44" t="n">
        <f aca="false">(A90-A89)/36500*F90</f>
        <v>217.714348651233</v>
      </c>
      <c r="H90" s="47" t="e">
        <f aca="false">B90*C90</f>
        <v>#REF!</v>
      </c>
      <c r="J90" s="46" t="n">
        <v>115.635</v>
      </c>
      <c r="K90" s="44" t="n">
        <f aca="false">(J90-J89)/J89*100</f>
        <v>-0.291447147180804</v>
      </c>
      <c r="L90" s="44"/>
      <c r="M90" s="38" t="n">
        <f aca="false">(((1+E90/100)/(1+K90/100))-1)*100</f>
        <v>-0.0834854375576399</v>
      </c>
      <c r="N90" s="38" t="n">
        <f aca="false">(((1+N89/100)*(1+M90/100))-1)*100</f>
        <v>113.182194954952</v>
      </c>
      <c r="O90" s="38" t="n">
        <f aca="false">IF(N90&lt;O89,O89,N90)</f>
        <v>116.854282185614</v>
      </c>
      <c r="Q90" s="44" t="e">
        <f aca="false">G90+H90</f>
        <v>#REF!</v>
      </c>
      <c r="T90" s="38"/>
    </row>
    <row r="91" customFormat="false" ht="12.75" hidden="false" customHeight="true" outlineLevel="0" collapsed="false">
      <c r="A91" s="42" t="n">
        <v>41906</v>
      </c>
      <c r="B91" s="37" t="n">
        <v>38538.9325</v>
      </c>
      <c r="C91" s="45" t="e">
        <f aca="false">#REF!*100</f>
        <v>#REF!</v>
      </c>
      <c r="D91" s="46" t="n">
        <v>207.4943</v>
      </c>
      <c r="E91" s="44" t="n">
        <f aca="false">(D91-D90)/D90*100</f>
        <v>0.62964364003182</v>
      </c>
      <c r="F91" s="44" t="n">
        <f aca="false">B91*D91</f>
        <v>7996608.82183475</v>
      </c>
      <c r="G91" s="44" t="n">
        <f aca="false">(A91-A90)/36500*F91</f>
        <v>219.085173200952</v>
      </c>
      <c r="H91" s="47" t="e">
        <f aca="false">B91*C91</f>
        <v>#REF!</v>
      </c>
      <c r="J91" s="46" t="n">
        <v>115.163</v>
      </c>
      <c r="K91" s="44" t="n">
        <f aca="false">(J91-J90)/J90*100</f>
        <v>-0.408180914083114</v>
      </c>
      <c r="L91" s="44"/>
      <c r="M91" s="38" t="n">
        <f aca="false">(((1+E91/100)/(1+K91/100))-1)*100</f>
        <v>1.04207811810286</v>
      </c>
      <c r="N91" s="38" t="n">
        <f aca="false">(((1+N90/100)*(1+M91/100))-1)*100</f>
        <v>115.403719960269</v>
      </c>
      <c r="O91" s="38" t="n">
        <f aca="false">IF(N91&lt;O90,O90,N91)</f>
        <v>116.854282185614</v>
      </c>
      <c r="Q91" s="44" t="e">
        <f aca="false">G91+H91</f>
        <v>#REF!</v>
      </c>
      <c r="T91" s="38"/>
    </row>
    <row r="92" customFormat="false" ht="12.75" hidden="false" customHeight="true" outlineLevel="0" collapsed="false">
      <c r="A92" s="42" t="n">
        <v>41907</v>
      </c>
      <c r="B92" s="37" t="n">
        <v>38538.9325</v>
      </c>
      <c r="C92" s="45" t="e">
        <f aca="false">#REF!*100</f>
        <v>#REF!</v>
      </c>
      <c r="D92" s="46" t="n">
        <v>206.3602</v>
      </c>
      <c r="E92" s="44" t="n">
        <f aca="false">(D92-D91)/D91*100</f>
        <v>-0.546569231058404</v>
      </c>
      <c r="F92" s="44" t="n">
        <f aca="false">B92*D92</f>
        <v>7952901.8184865</v>
      </c>
      <c r="G92" s="44" t="n">
        <f aca="false">(A92-A91)/36500*F92</f>
        <v>217.887721054425</v>
      </c>
      <c r="H92" s="47" t="e">
        <f aca="false">B92*C92</f>
        <v>#REF!</v>
      </c>
      <c r="J92" s="46" t="n">
        <v>114.17</v>
      </c>
      <c r="K92" s="44" t="n">
        <f aca="false">(J92-J91)/J91*100</f>
        <v>-0.862256106561999</v>
      </c>
      <c r="L92" s="44"/>
      <c r="M92" s="38" t="n">
        <f aca="false">(((1+E92/100)/(1+K92/100))-1)*100</f>
        <v>0.318432579868788</v>
      </c>
      <c r="N92" s="38" t="n">
        <f aca="false">(((1+N91/100)*(1+M92/100))-1)*100</f>
        <v>116.089635582872</v>
      </c>
      <c r="O92" s="38" t="n">
        <f aca="false">IF(N92&lt;O91,O91,N92)</f>
        <v>116.854282185614</v>
      </c>
      <c r="Q92" s="44" t="e">
        <f aca="false">G92+H92</f>
        <v>#REF!</v>
      </c>
      <c r="T92" s="38"/>
    </row>
    <row r="93" customFormat="false" ht="12.75" hidden="false" customHeight="true" outlineLevel="0" collapsed="false">
      <c r="A93" s="42" t="n">
        <v>41908</v>
      </c>
      <c r="B93" s="37" t="n">
        <v>38538.9325</v>
      </c>
      <c r="C93" s="45" t="e">
        <f aca="false">#REF!*100</f>
        <v>#REF!</v>
      </c>
      <c r="D93" s="46" t="n">
        <v>206.6153</v>
      </c>
      <c r="E93" s="44" t="n">
        <f aca="false">(D93-D92)/D92*100</f>
        <v>0.123618798586161</v>
      </c>
      <c r="F93" s="44" t="n">
        <f aca="false">B93*D93</f>
        <v>7962733.10016725</v>
      </c>
      <c r="G93" s="44" t="n">
        <f aca="false">(A93-A92)/36500*F93</f>
        <v>218.157071237459</v>
      </c>
      <c r="H93" s="47" t="e">
        <f aca="false">B93*C93</f>
        <v>#REF!</v>
      </c>
      <c r="J93" s="46" t="n">
        <v>113.933</v>
      </c>
      <c r="K93" s="44" t="n">
        <f aca="false">(J93-J92)/J92*100</f>
        <v>-0.20758517999474</v>
      </c>
      <c r="L93" s="44"/>
      <c r="M93" s="38" t="n">
        <f aca="false">(((1+E93/100)/(1+K93/100))-1)*100</f>
        <v>0.331892939136003</v>
      </c>
      <c r="N93" s="38" t="n">
        <f aca="false">(((1+N92/100)*(1+M93/100))-1)*100</f>
        <v>116.806821825576</v>
      </c>
      <c r="O93" s="38" t="n">
        <f aca="false">IF(N93&lt;O92,O92,N93)</f>
        <v>116.854282185614</v>
      </c>
      <c r="Q93" s="44" t="e">
        <f aca="false">G93+H93</f>
        <v>#REF!</v>
      </c>
      <c r="T93" s="38"/>
    </row>
    <row r="94" customFormat="false" ht="12.75" hidden="false" customHeight="true" outlineLevel="0" collapsed="false">
      <c r="A94" s="42" t="n">
        <v>41911</v>
      </c>
      <c r="B94" s="37" t="n">
        <v>38538.9325</v>
      </c>
      <c r="C94" s="45" t="e">
        <f aca="false">#REF!*100</f>
        <v>#REF!</v>
      </c>
      <c r="D94" s="46" t="n">
        <v>206.5743</v>
      </c>
      <c r="E94" s="44" t="n">
        <f aca="false">(D94-D93)/D93*100</f>
        <v>-0.019843641782577</v>
      </c>
      <c r="F94" s="44" t="n">
        <f aca="false">B94*D94</f>
        <v>7961153.00393475</v>
      </c>
      <c r="G94" s="44" t="n">
        <f aca="false">(A94-A93)/36500*F94</f>
        <v>654.341342789158</v>
      </c>
      <c r="H94" s="47" t="e">
        <f aca="false">B94*C94</f>
        <v>#REF!</v>
      </c>
      <c r="J94" s="46" t="n">
        <v>114.1</v>
      </c>
      <c r="K94" s="44" t="n">
        <f aca="false">(J94-J93)/J93*100</f>
        <v>0.146577374421798</v>
      </c>
      <c r="L94" s="44"/>
      <c r="M94" s="38" t="n">
        <f aca="false">(((1+E94/100)/(1+K94/100))-1)*100</f>
        <v>-0.16617743767936</v>
      </c>
      <c r="N94" s="38" t="n">
        <f aca="false">(((1+N93/100)*(1+M94/100))-1)*100</f>
        <v>116.446537804352</v>
      </c>
      <c r="O94" s="38" t="n">
        <f aca="false">IF(N94&lt;O93,O93,N94)</f>
        <v>116.854282185614</v>
      </c>
      <c r="Q94" s="44" t="e">
        <f aca="false">G94+H94</f>
        <v>#REF!</v>
      </c>
      <c r="T94" s="38"/>
    </row>
    <row r="95" customFormat="false" ht="12.75" hidden="false" customHeight="true" outlineLevel="0" collapsed="false">
      <c r="A95" s="42" t="n">
        <v>41912</v>
      </c>
      <c r="B95" s="37" t="n">
        <v>38538.9325</v>
      </c>
      <c r="C95" s="45" t="e">
        <f aca="false">#REF!*100</f>
        <v>#REF!</v>
      </c>
      <c r="D95" s="46" t="n">
        <v>207.0289</v>
      </c>
      <c r="E95" s="44" t="n">
        <f aca="false">(D95-D94)/D94*100</f>
        <v>0.220066097283156</v>
      </c>
      <c r="F95" s="44" t="n">
        <f aca="false">B95*D95</f>
        <v>7978672.80264925</v>
      </c>
      <c r="G95" s="44" t="n">
        <f aca="false">(A95-A94)/36500*F95</f>
        <v>218.593775415048</v>
      </c>
      <c r="H95" s="47" t="e">
        <f aca="false">B95*C95</f>
        <v>#REF!</v>
      </c>
      <c r="J95" s="46" t="n">
        <v>113.86</v>
      </c>
      <c r="K95" s="44" t="n">
        <f aca="false">(J95-J94)/J94*100</f>
        <v>-0.210341805433825</v>
      </c>
      <c r="L95" s="44"/>
      <c r="M95" s="38" t="n">
        <f aca="false">(((1+E95/100)/(1+K95/100))-1)*100</f>
        <v>0.431315138766975</v>
      </c>
      <c r="N95" s="38" t="n">
        <f aca="false">(((1+N94/100)*(1+M95/100))-1)*100</f>
        <v>117.380104489239</v>
      </c>
      <c r="O95" s="38" t="n">
        <f aca="false">IF(N95&lt;O94,O94,N95)</f>
        <v>117.380104489239</v>
      </c>
      <c r="Q95" s="44" t="e">
        <f aca="false">G95+H95</f>
        <v>#REF!</v>
      </c>
      <c r="T95" s="38"/>
    </row>
    <row r="96" customFormat="false" ht="12.75" hidden="false" customHeight="true" outlineLevel="0" collapsed="false">
      <c r="A96" s="42" t="n">
        <v>41913</v>
      </c>
      <c r="B96" s="37" t="n">
        <v>38538.9325</v>
      </c>
      <c r="C96" s="45" t="e">
        <f aca="false">#REF!*100</f>
        <v>#REF!</v>
      </c>
      <c r="D96" s="46" t="n">
        <v>206.9025</v>
      </c>
      <c r="E96" s="44" t="n">
        <f aca="false">(D96-D95)/D95*100</f>
        <v>-0.0610542779293083</v>
      </c>
      <c r="F96" s="44" t="n">
        <f aca="false">B96*D96</f>
        <v>7973801.48158125</v>
      </c>
      <c r="G96" s="44" t="n">
        <f aca="false">(A96-A95)/36500*F96</f>
        <v>218.46031456387</v>
      </c>
      <c r="H96" s="47" t="e">
        <f aca="false">B96*C96</f>
        <v>#REF!</v>
      </c>
      <c r="J96" s="46" t="n">
        <v>113.184</v>
      </c>
      <c r="K96" s="44" t="n">
        <f aca="false">(J96-J95)/J95*100</f>
        <v>-0.593711575619183</v>
      </c>
      <c r="L96" s="44"/>
      <c r="M96" s="38" t="n">
        <f aca="false">(((1+E96/100)/(1+K96/100))-1)*100</f>
        <v>0.535838633684693</v>
      </c>
      <c r="N96" s="38" t="n">
        <f aca="false">(((1+N95/100)*(1+M96/100))-1)*100</f>
        <v>118.544911071037</v>
      </c>
      <c r="O96" s="38" t="n">
        <f aca="false">IF(N96&lt;O95,O95,N96)</f>
        <v>118.544911071037</v>
      </c>
      <c r="Q96" s="44" t="e">
        <f aca="false">G96+H96</f>
        <v>#REF!</v>
      </c>
      <c r="T96" s="38"/>
    </row>
    <row r="97" customFormat="false" ht="12.75" hidden="false" customHeight="true" outlineLevel="0" collapsed="false">
      <c r="A97" s="42" t="n">
        <v>41914</v>
      </c>
      <c r="B97" s="37" t="n">
        <v>38538.9325</v>
      </c>
      <c r="C97" s="45" t="e">
        <f aca="false">#REF!*100</f>
        <v>#REF!</v>
      </c>
      <c r="D97" s="46" t="n">
        <v>206.5178</v>
      </c>
      <c r="E97" s="44" t="n">
        <f aca="false">(D97-D96)/D96*100</f>
        <v>-0.18593298775994</v>
      </c>
      <c r="F97" s="44" t="n">
        <f aca="false">B97*D97</f>
        <v>7958975.5542485</v>
      </c>
      <c r="G97" s="44" t="n">
        <f aca="false">(A97-A96)/36500*F97</f>
        <v>218.054124773932</v>
      </c>
      <c r="H97" s="47" t="e">
        <f aca="false">B97*C97</f>
        <v>#REF!</v>
      </c>
      <c r="J97" s="46" t="n">
        <v>112.263</v>
      </c>
      <c r="K97" s="44" t="n">
        <f aca="false">(J97-J96)/J96*100</f>
        <v>-0.813719253604743</v>
      </c>
      <c r="L97" s="44"/>
      <c r="M97" s="38" t="n">
        <f aca="false">(((1+E97/100)/(1+K97/100))-1)*100</f>
        <v>0.632936592763222</v>
      </c>
      <c r="N97" s="38" t="n">
        <f aca="false">(((1+N96/100)*(1+M97/100))-1)*100</f>
        <v>119.928161784827</v>
      </c>
      <c r="O97" s="38" t="n">
        <f aca="false">IF(N97&lt;O96,O96,N97)</f>
        <v>119.928161784827</v>
      </c>
      <c r="Q97" s="44" t="e">
        <f aca="false">G97+H97</f>
        <v>#REF!</v>
      </c>
      <c r="T97" s="38"/>
    </row>
    <row r="98" customFormat="false" ht="12.75" hidden="false" customHeight="true" outlineLevel="0" collapsed="false">
      <c r="A98" s="42" t="n">
        <v>41915</v>
      </c>
      <c r="B98" s="37" t="n">
        <v>38538.9325</v>
      </c>
      <c r="C98" s="45" t="e">
        <f aca="false">#REF!*100</f>
        <v>#REF!</v>
      </c>
      <c r="D98" s="46" t="n">
        <v>205.6519</v>
      </c>
      <c r="E98" s="44" t="n">
        <f aca="false">(D98-D97)/D97*100</f>
        <v>-0.419285892063533</v>
      </c>
      <c r="F98" s="44" t="n">
        <f aca="false">B98*D98</f>
        <v>7925604.69259675</v>
      </c>
      <c r="G98" s="44" t="n">
        <f aca="false">(A98-A97)/36500*F98</f>
        <v>217.139854591692</v>
      </c>
      <c r="H98" s="47" t="e">
        <f aca="false">B98*C98</f>
        <v>#REF!</v>
      </c>
      <c r="J98" s="46" t="n">
        <v>111.582</v>
      </c>
      <c r="K98" s="44" t="n">
        <f aca="false">(J98-J97)/J97*100</f>
        <v>-0.606611261056636</v>
      </c>
      <c r="L98" s="44"/>
      <c r="M98" s="38" t="n">
        <f aca="false">(((1+E98/100)/(1+K98/100))-1)*100</f>
        <v>0.188468640992912</v>
      </c>
      <c r="N98" s="38" t="n">
        <f aca="false">(((1+N97/100)*(1+M98/100))-1)*100</f>
        <v>120.342657402504</v>
      </c>
      <c r="O98" s="38" t="n">
        <f aca="false">IF(N98&lt;O97,O97,N98)</f>
        <v>120.342657402504</v>
      </c>
      <c r="Q98" s="44" t="e">
        <f aca="false">G98+H98</f>
        <v>#REF!</v>
      </c>
      <c r="T98" s="38"/>
    </row>
    <row r="99" customFormat="false" ht="12.75" hidden="false" customHeight="true" outlineLevel="0" collapsed="false">
      <c r="A99" s="42" t="n">
        <v>41918</v>
      </c>
      <c r="B99" s="37" t="n">
        <v>38538.9325</v>
      </c>
      <c r="C99" s="45" t="e">
        <f aca="false">#REF!*100</f>
        <v>#REF!</v>
      </c>
      <c r="D99" s="46" t="n">
        <v>205.9008</v>
      </c>
      <c r="E99" s="44" t="n">
        <f aca="false">(D99-D98)/D98*100</f>
        <v>0.121029759511092</v>
      </c>
      <c r="F99" s="44" t="n">
        <f aca="false">B99*D99</f>
        <v>7935197.032896</v>
      </c>
      <c r="G99" s="44" t="n">
        <f aca="false">(A99-A98)/36500*F99</f>
        <v>652.207975306521</v>
      </c>
      <c r="H99" s="47" t="e">
        <f aca="false">B99*C99</f>
        <v>#REF!</v>
      </c>
      <c r="J99" s="46" t="n">
        <v>111.501</v>
      </c>
      <c r="K99" s="44" t="n">
        <f aca="false">(J99-J98)/J98*100</f>
        <v>-0.0725923536054103</v>
      </c>
      <c r="L99" s="44"/>
      <c r="M99" s="38" t="n">
        <f aca="false">(((1+E99/100)/(1+K99/100))-1)*100</f>
        <v>0.193762770071704</v>
      </c>
      <c r="N99" s="38" t="n">
        <f aca="false">(((1+N98/100)*(1+M99/100))-1)*100</f>
        <v>120.769599439137</v>
      </c>
      <c r="O99" s="38" t="n">
        <f aca="false">IF(N99&lt;O98,O98,N99)</f>
        <v>120.769599439137</v>
      </c>
      <c r="Q99" s="44" t="e">
        <f aca="false">G99+H99</f>
        <v>#REF!</v>
      </c>
      <c r="T99" s="38"/>
    </row>
    <row r="100" customFormat="false" ht="12.75" hidden="false" customHeight="true" outlineLevel="0" collapsed="false">
      <c r="A100" s="42" t="n">
        <v>41919</v>
      </c>
      <c r="B100" s="37" t="n">
        <v>38538.9325</v>
      </c>
      <c r="C100" s="45" t="e">
        <f aca="false">#REF!*100</f>
        <v>#REF!</v>
      </c>
      <c r="D100" s="46" t="n">
        <v>205.6545</v>
      </c>
      <c r="E100" s="44" t="n">
        <f aca="false">(D100-D99)/D99*100</f>
        <v>-0.119620710555758</v>
      </c>
      <c r="F100" s="44" t="n">
        <f aca="false">B100*D100</f>
        <v>7925704.89382125</v>
      </c>
      <c r="G100" s="44" t="n">
        <f aca="false">(A100-A99)/36500*F100</f>
        <v>217.142599830719</v>
      </c>
      <c r="H100" s="47" t="e">
        <f aca="false">B100*C100</f>
        <v>#REF!</v>
      </c>
      <c r="J100" s="46" t="n">
        <v>111.58</v>
      </c>
      <c r="K100" s="44" t="n">
        <f aca="false">(J100-J99)/J99*100</f>
        <v>0.0708513824988059</v>
      </c>
      <c r="L100" s="44"/>
      <c r="M100" s="38" t="n">
        <f aca="false">(((1+E100/100)/(1+K100/100))-1)*100</f>
        <v>-0.1903372364911</v>
      </c>
      <c r="N100" s="38" t="n">
        <f aca="false">(((1+N99/100)*(1+M100/100))-1)*100</f>
        <v>120.349392684552</v>
      </c>
      <c r="O100" s="38" t="n">
        <f aca="false">IF(N100&lt;O99,O99,N100)</f>
        <v>120.769599439137</v>
      </c>
      <c r="Q100" s="44" t="e">
        <f aca="false">G100+H100</f>
        <v>#REF!</v>
      </c>
      <c r="T100" s="38"/>
    </row>
    <row r="101" customFormat="false" ht="12.75" hidden="false" customHeight="true" outlineLevel="0" collapsed="false">
      <c r="A101" s="42" t="n">
        <v>41920</v>
      </c>
      <c r="B101" s="37" t="n">
        <v>38538.9325</v>
      </c>
      <c r="C101" s="45" t="e">
        <f aca="false">#REF!*100</f>
        <v>#REF!</v>
      </c>
      <c r="D101" s="46" t="n">
        <v>204.4869</v>
      </c>
      <c r="E101" s="44" t="n">
        <f aca="false">(D101-D100)/D100*100</f>
        <v>-0.567748335193259</v>
      </c>
      <c r="F101" s="44" t="n">
        <f aca="false">B101*D101</f>
        <v>7880706.83623425</v>
      </c>
      <c r="G101" s="44" t="n">
        <f aca="false">(A101-A100)/36500*F101</f>
        <v>215.909776335185</v>
      </c>
      <c r="H101" s="47" t="e">
        <f aca="false">B101*C101</f>
        <v>#REF!</v>
      </c>
      <c r="J101" s="46" t="n">
        <v>110.006</v>
      </c>
      <c r="K101" s="44" t="n">
        <f aca="false">(J101-J100)/J100*100</f>
        <v>-1.41064706936727</v>
      </c>
      <c r="L101" s="44"/>
      <c r="M101" s="38" t="n">
        <f aca="false">(((1+E101/100)/(1+K101/100))-1)*100</f>
        <v>0.854959190945359</v>
      </c>
      <c r="N101" s="38" t="n">
        <f aca="false">(((1+N100/100)*(1+M101/100))-1)*100</f>
        <v>122.233290069501</v>
      </c>
      <c r="O101" s="38" t="n">
        <f aca="false">IF(N101&lt;O100,O100,N101)</f>
        <v>122.233290069501</v>
      </c>
      <c r="Q101" s="44" t="e">
        <f aca="false">G101+H101</f>
        <v>#REF!</v>
      </c>
      <c r="T101" s="38"/>
    </row>
    <row r="102" customFormat="false" ht="12.75" hidden="false" customHeight="true" outlineLevel="0" collapsed="false">
      <c r="A102" s="42" t="n">
        <v>41921</v>
      </c>
      <c r="B102" s="37" t="n">
        <v>38538.9325</v>
      </c>
      <c r="C102" s="45" t="e">
        <f aca="false">#REF!*100</f>
        <v>#REF!</v>
      </c>
      <c r="D102" s="46" t="n">
        <v>203.0514</v>
      </c>
      <c r="E102" s="44" t="n">
        <f aca="false">(D102-D101)/D101*100</f>
        <v>-0.702000959474661</v>
      </c>
      <c r="F102" s="44" t="n">
        <f aca="false">B102*D102</f>
        <v>7825384.1986305</v>
      </c>
      <c r="G102" s="44" t="n">
        <f aca="false">(A102-A101)/36500*F102</f>
        <v>214.394087633712</v>
      </c>
      <c r="H102" s="47" t="e">
        <f aca="false">B102*C102</f>
        <v>#REF!</v>
      </c>
      <c r="J102" s="46" t="n">
        <v>110.043</v>
      </c>
      <c r="K102" s="44" t="n">
        <f aca="false">(J102-J101)/J101*100</f>
        <v>0.0336345290256951</v>
      </c>
      <c r="L102" s="44"/>
      <c r="M102" s="38" t="n">
        <f aca="false">(((1+E102/100)/(1+K102/100))-1)*100</f>
        <v>-0.735388144161553</v>
      </c>
      <c r="N102" s="38" t="n">
        <f aca="false">(((1+N101/100)*(1+M102/100))-1)*100</f>
        <v>120.599012801949</v>
      </c>
      <c r="O102" s="38" t="n">
        <f aca="false">IF(N102&lt;O101,O101,N102)</f>
        <v>122.233290069501</v>
      </c>
      <c r="Q102" s="44" t="e">
        <f aca="false">G102+H102</f>
        <v>#REF!</v>
      </c>
      <c r="T102" s="38"/>
    </row>
    <row r="103" customFormat="false" ht="12.75" hidden="false" customHeight="true" outlineLevel="0" collapsed="false">
      <c r="A103" s="42" t="n">
        <v>41922</v>
      </c>
      <c r="B103" s="37" t="n">
        <v>38538.9325</v>
      </c>
      <c r="C103" s="45" t="e">
        <f aca="false">#REF!*100</f>
        <v>#REF!</v>
      </c>
      <c r="D103" s="46" t="n">
        <v>200.0264</v>
      </c>
      <c r="E103" s="44" t="n">
        <f aca="false">(D103-D102)/D102*100</f>
        <v>-1.4897705704073</v>
      </c>
      <c r="F103" s="44" t="n">
        <f aca="false">B103*D103</f>
        <v>7708803.927818</v>
      </c>
      <c r="G103" s="44" t="n">
        <f aca="false">(A103-A102)/36500*F103</f>
        <v>211.200107611452</v>
      </c>
      <c r="H103" s="47" t="e">
        <f aca="false">B103*C103</f>
        <v>#REF!</v>
      </c>
      <c r="J103" s="46" t="n">
        <v>108.447</v>
      </c>
      <c r="K103" s="44" t="n">
        <f aca="false">(J103-J102)/J102*100</f>
        <v>-1.45034213898204</v>
      </c>
      <c r="L103" s="44"/>
      <c r="M103" s="38" t="n">
        <f aca="false">(((1+E103/100)/(1+K103/100))-1)*100</f>
        <v>-0.0400086943791012</v>
      </c>
      <c r="N103" s="38" t="n">
        <f aca="false">(((1+N102/100)*(1+M103/100))-1)*100</f>
        <v>120.510754017114</v>
      </c>
      <c r="O103" s="38" t="n">
        <f aca="false">IF(N103&lt;O102,O102,N103)</f>
        <v>122.233290069501</v>
      </c>
      <c r="Q103" s="44" t="e">
        <f aca="false">G103+H103</f>
        <v>#REF!</v>
      </c>
      <c r="T103" s="38"/>
    </row>
    <row r="104" customFormat="false" ht="12.75" hidden="false" customHeight="true" outlineLevel="0" collapsed="false">
      <c r="A104" s="42" t="n">
        <v>41925</v>
      </c>
      <c r="B104" s="37" t="n">
        <v>38538.9325</v>
      </c>
      <c r="C104" s="45" t="e">
        <f aca="false">#REF!*100</f>
        <v>#REF!</v>
      </c>
      <c r="D104" s="46" t="n">
        <v>199.5088</v>
      </c>
      <c r="E104" s="44" t="n">
        <f aca="false">(D104-D103)/D103*100</f>
        <v>-0.25876584290873</v>
      </c>
      <c r="F104" s="44" t="n">
        <f aca="false">B104*D104</f>
        <v>7688856.176356</v>
      </c>
      <c r="G104" s="44" t="n">
        <f aca="false">(A104-A103)/36500*F104</f>
        <v>631.960781618301</v>
      </c>
      <c r="H104" s="47" t="e">
        <f aca="false">B104*C104</f>
        <v>#REF!</v>
      </c>
      <c r="J104" s="46" t="n">
        <v>106.79</v>
      </c>
      <c r="K104" s="44" t="n">
        <f aca="false">(J104-J103)/J103*100</f>
        <v>-1.52793530480326</v>
      </c>
      <c r="L104" s="44"/>
      <c r="M104" s="38" t="n">
        <f aca="false">(((1+E104/100)/(1+K104/100))-1)*100</f>
        <v>1.288862446241</v>
      </c>
      <c r="N104" s="38" t="n">
        <f aca="false">(((1+N103/100)*(1+M104/100))-1)*100</f>
        <v>123.352834315564</v>
      </c>
      <c r="O104" s="38" t="n">
        <f aca="false">IF(N104&lt;O103,O103,N104)</f>
        <v>123.352834315564</v>
      </c>
      <c r="Q104" s="44" t="e">
        <f aca="false">G104+H104</f>
        <v>#REF!</v>
      </c>
      <c r="T104" s="38"/>
    </row>
    <row r="105" customFormat="false" ht="12.75" hidden="false" customHeight="true" outlineLevel="0" collapsed="false">
      <c r="A105" s="42" t="n">
        <v>41926</v>
      </c>
      <c r="B105" s="37" t="n">
        <v>38538.9325</v>
      </c>
      <c r="C105" s="45" t="e">
        <f aca="false">#REF!*100</f>
        <v>#REF!</v>
      </c>
      <c r="D105" s="46" t="n">
        <v>197.2371</v>
      </c>
      <c r="E105" s="44" t="n">
        <f aca="false">(D105-D104)/D104*100</f>
        <v>-1.13864651584292</v>
      </c>
      <c r="F105" s="44" t="n">
        <f aca="false">B105*D105</f>
        <v>7601307.28339575</v>
      </c>
      <c r="G105" s="44" t="n">
        <f aca="false">(A105-A104)/36500*F105</f>
        <v>208.254994065637</v>
      </c>
      <c r="H105" s="47" t="e">
        <f aca="false">B105*C105</f>
        <v>#REF!</v>
      </c>
      <c r="J105" s="46" t="n">
        <v>105.8391</v>
      </c>
      <c r="K105" s="44" t="n">
        <f aca="false">(J105-J104)/J104*100</f>
        <v>-0.890439179698478</v>
      </c>
      <c r="L105" s="44"/>
      <c r="M105" s="38" t="n">
        <f aca="false">(((1+E105/100)/(1+K105/100))-1)*100</f>
        <v>-0.250437328235631</v>
      </c>
      <c r="N105" s="38" t="n">
        <f aca="false">(((1+N104/100)*(1+M105/100))-1)*100</f>
        <v>122.793475444765</v>
      </c>
      <c r="O105" s="38" t="n">
        <f aca="false">IF(N105&lt;O104,O104,N105)</f>
        <v>123.352834315564</v>
      </c>
      <c r="Q105" s="44" t="e">
        <f aca="false">G105+H105</f>
        <v>#REF!</v>
      </c>
      <c r="T105" s="38"/>
    </row>
    <row r="106" customFormat="false" ht="12.75" hidden="false" customHeight="true" outlineLevel="0" collapsed="false">
      <c r="A106" s="42" t="n">
        <v>41927</v>
      </c>
      <c r="B106" s="37" t="n">
        <v>38538.9325</v>
      </c>
      <c r="C106" s="45" t="e">
        <f aca="false">#REF!*100</f>
        <v>#REF!</v>
      </c>
      <c r="D106" s="46" t="n">
        <v>195.2906</v>
      </c>
      <c r="E106" s="44" t="n">
        <f aca="false">(D106-D105)/D105*100</f>
        <v>-0.986883299338708</v>
      </c>
      <c r="F106" s="44" t="n">
        <f aca="false">B106*D106</f>
        <v>7526291.2512845</v>
      </c>
      <c r="G106" s="44" t="n">
        <f aca="false">(A106-A105)/36500*F106</f>
        <v>206.199760309164</v>
      </c>
      <c r="H106" s="47" t="e">
        <f aca="false">B106*C106</f>
        <v>#REF!</v>
      </c>
      <c r="J106" s="46" t="n">
        <v>104.469</v>
      </c>
      <c r="K106" s="44" t="n">
        <f aca="false">(J106-J105)/J105*100</f>
        <v>-1.29451214154316</v>
      </c>
      <c r="L106" s="44"/>
      <c r="M106" s="38" t="n">
        <f aca="false">(((1+E106/100)/(1+K106/100))-1)*100</f>
        <v>0.311663362269776</v>
      </c>
      <c r="N106" s="38" t="n">
        <f aca="false">(((1+N105/100)*(1+M106/100))-1)*100</f>
        <v>123.487841081254</v>
      </c>
      <c r="O106" s="38" t="n">
        <f aca="false">IF(N106&lt;O105,O105,N106)</f>
        <v>123.487841081254</v>
      </c>
      <c r="Q106" s="44" t="e">
        <f aca="false">G106+H106</f>
        <v>#REF!</v>
      </c>
      <c r="T106" s="38"/>
    </row>
    <row r="107" customFormat="false" ht="12.75" hidden="false" customHeight="true" outlineLevel="0" collapsed="false">
      <c r="A107" s="42" t="n">
        <v>41928</v>
      </c>
      <c r="B107" s="37" t="n">
        <v>38538.9325</v>
      </c>
      <c r="C107" s="45" t="e">
        <f aca="false">#REF!*100</f>
        <v>#REF!</v>
      </c>
      <c r="D107" s="46" t="n">
        <v>193.3916</v>
      </c>
      <c r="E107" s="44" t="n">
        <f aca="false">(D107-D106)/D106*100</f>
        <v>-0.972397032934509</v>
      </c>
      <c r="F107" s="44" t="n">
        <f aca="false">B107*D107</f>
        <v>7453105.818467</v>
      </c>
      <c r="G107" s="44" t="n">
        <f aca="false">(A107-A106)/36500*F107</f>
        <v>204.194679958</v>
      </c>
      <c r="H107" s="47" t="e">
        <f aca="false">B107*C107</f>
        <v>#REF!</v>
      </c>
      <c r="J107" s="46" t="n">
        <v>102.515</v>
      </c>
      <c r="K107" s="44" t="n">
        <f aca="false">(J107-J106)/J106*100</f>
        <v>-1.87041131819008</v>
      </c>
      <c r="L107" s="44"/>
      <c r="M107" s="38" t="n">
        <f aca="false">(((1+E107/100)/(1+K107/100))-1)*100</f>
        <v>0.915130999037839</v>
      </c>
      <c r="N107" s="38" t="n">
        <f aca="false">(((1+N106/100)*(1+M107/100))-1)*100</f>
        <v>125.533047594069</v>
      </c>
      <c r="O107" s="38" t="n">
        <f aca="false">IF(N107&lt;O106,O106,N107)</f>
        <v>125.533047594069</v>
      </c>
      <c r="Q107" s="44" t="e">
        <f aca="false">G107+H107</f>
        <v>#REF!</v>
      </c>
      <c r="T107" s="38"/>
    </row>
    <row r="108" customFormat="false" ht="12.75" hidden="false" customHeight="true" outlineLevel="0" collapsed="false">
      <c r="A108" s="42" t="n">
        <v>41929</v>
      </c>
      <c r="B108" s="37" t="n">
        <v>38538.9325</v>
      </c>
      <c r="C108" s="45" t="e">
        <f aca="false">#REF!*100</f>
        <v>#REF!</v>
      </c>
      <c r="D108" s="46" t="n">
        <v>194.8175</v>
      </c>
      <c r="E108" s="44" t="n">
        <f aca="false">(D108-D107)/D107*100</f>
        <v>0.73731227209454</v>
      </c>
      <c r="F108" s="44" t="n">
        <f aca="false">B108*D108</f>
        <v>7508058.48231875</v>
      </c>
      <c r="G108" s="44" t="n">
        <f aca="false">(A108-A107)/36500*F108</f>
        <v>205.700232392295</v>
      </c>
      <c r="H108" s="47" t="e">
        <f aca="false">B108*C108</f>
        <v>#REF!</v>
      </c>
      <c r="J108" s="46" t="n">
        <v>103.229</v>
      </c>
      <c r="K108" s="44" t="n">
        <f aca="false">(J108-J107)/J107*100</f>
        <v>0.696483441447592</v>
      </c>
      <c r="L108" s="44"/>
      <c r="M108" s="38" t="n">
        <f aca="false">(((1+E108/100)/(1+K108/100))-1)*100</f>
        <v>0.0405464314656934</v>
      </c>
      <c r="N108" s="38" t="n">
        <f aca="false">(((1+N107/100)*(1+M108/100))-1)*100</f>
        <v>125.624493196644</v>
      </c>
      <c r="O108" s="38" t="n">
        <f aca="false">IF(N108&lt;O107,O107,N108)</f>
        <v>125.624493196644</v>
      </c>
      <c r="Q108" s="44" t="e">
        <f aca="false">G108+H108</f>
        <v>#REF!</v>
      </c>
      <c r="T108" s="38"/>
    </row>
    <row r="109" customFormat="false" ht="12.75" hidden="false" customHeight="true" outlineLevel="0" collapsed="false">
      <c r="A109" s="42" t="n">
        <v>41932</v>
      </c>
      <c r="B109" s="37" t="n">
        <v>38538.9325</v>
      </c>
      <c r="C109" s="45" t="e">
        <f aca="false">#REF!*100</f>
        <v>#REF!</v>
      </c>
      <c r="D109" s="46" t="n">
        <v>196.0521</v>
      </c>
      <c r="E109" s="44" t="n">
        <f aca="false">(D109-D108)/D108*100</f>
        <v>0.63372130327101</v>
      </c>
      <c r="F109" s="44" t="n">
        <f aca="false">B109*D109</f>
        <v>7555638.64838325</v>
      </c>
      <c r="G109" s="44" t="n">
        <f aca="false">(A109-A108)/36500*F109</f>
        <v>621.011395757528</v>
      </c>
      <c r="H109" s="47" t="e">
        <f aca="false">B109*C109</f>
        <v>#REF!</v>
      </c>
      <c r="J109" s="46" t="n">
        <v>103.913</v>
      </c>
      <c r="K109" s="44" t="n">
        <f aca="false">(J109-J108)/J108*100</f>
        <v>0.662604500673258</v>
      </c>
      <c r="L109" s="44"/>
      <c r="M109" s="38" t="n">
        <f aca="false">(((1+E109/100)/(1+K109/100))-1)*100</f>
        <v>-0.0286930757906756</v>
      </c>
      <c r="N109" s="38" t="n">
        <f aca="false">(((1+N108/100)*(1+M109/100))-1)*100</f>
        <v>125.559754589809</v>
      </c>
      <c r="O109" s="38" t="n">
        <f aca="false">IF(N109&lt;O108,O108,N109)</f>
        <v>125.624493196644</v>
      </c>
      <c r="Q109" s="44" t="e">
        <f aca="false">G109+H109</f>
        <v>#REF!</v>
      </c>
      <c r="T109" s="38"/>
    </row>
    <row r="110" customFormat="false" ht="12.75" hidden="false" customHeight="true" outlineLevel="0" collapsed="false">
      <c r="A110" s="42" t="n">
        <v>41933</v>
      </c>
      <c r="B110" s="37" t="n">
        <v>38538.9325</v>
      </c>
      <c r="C110" s="45" t="e">
        <f aca="false">#REF!*100</f>
        <v>#REF!</v>
      </c>
      <c r="D110" s="46" t="n">
        <v>196.0412</v>
      </c>
      <c r="E110" s="44" t="n">
        <f aca="false">(D110-D109)/D109*100</f>
        <v>-0.00555974661836949</v>
      </c>
      <c r="F110" s="44" t="n">
        <f aca="false">B110*D110</f>
        <v>7555218.574019</v>
      </c>
      <c r="G110" s="44" t="n">
        <f aca="false">(A110-A109)/36500*F110</f>
        <v>206.992289699151</v>
      </c>
      <c r="H110" s="47" t="e">
        <f aca="false">B110*C110</f>
        <v>#REF!</v>
      </c>
      <c r="J110" s="46" t="n">
        <v>105.492</v>
      </c>
      <c r="K110" s="44" t="n">
        <f aca="false">(J110-J109)/J109*100</f>
        <v>1.51954038474494</v>
      </c>
      <c r="L110" s="44"/>
      <c r="M110" s="38" t="n">
        <f aca="false">(((1+E110/100)/(1+K110/100))-1)*100</f>
        <v>-1.50227249412613</v>
      </c>
      <c r="N110" s="38" t="n">
        <f aca="false">(((1+N109/100)*(1+M110/100))-1)*100</f>
        <v>122.171232438788</v>
      </c>
      <c r="O110" s="38" t="n">
        <f aca="false">IF(N110&lt;O109,O109,N110)</f>
        <v>125.624493196644</v>
      </c>
      <c r="Q110" s="44" t="e">
        <f aca="false">G110+H110</f>
        <v>#REF!</v>
      </c>
      <c r="T110" s="38"/>
    </row>
    <row r="111" customFormat="false" ht="12.75" hidden="false" customHeight="true" outlineLevel="0" collapsed="false">
      <c r="A111" s="42" t="n">
        <v>41934</v>
      </c>
      <c r="B111" s="37" t="n">
        <v>38538.9325</v>
      </c>
      <c r="C111" s="45" t="e">
        <f aca="false">#REF!*100</f>
        <v>#REF!</v>
      </c>
      <c r="D111" s="46" t="n">
        <v>196.5756</v>
      </c>
      <c r="E111" s="44" t="n">
        <f aca="false">(D111-D110)/D110*100</f>
        <v>0.272595760483003</v>
      </c>
      <c r="F111" s="44" t="n">
        <f aca="false">B111*D111</f>
        <v>7575813.779547</v>
      </c>
      <c r="G111" s="44" t="n">
        <f aca="false">(A111-A110)/36500*F111</f>
        <v>207.556541905397</v>
      </c>
      <c r="H111" s="47" t="e">
        <f aca="false">B111*C111</f>
        <v>#REF!</v>
      </c>
      <c r="J111" s="46" t="n">
        <v>106.231</v>
      </c>
      <c r="K111" s="44" t="n">
        <f aca="false">(J111-J110)/J110*100</f>
        <v>0.700527054184194</v>
      </c>
      <c r="L111" s="44"/>
      <c r="M111" s="38" t="n">
        <f aca="false">(((1+E111/100)/(1+K111/100))-1)*100</f>
        <v>-0.424954373347963</v>
      </c>
      <c r="N111" s="38" t="n">
        <f aca="false">(((1+N110/100)*(1+M111/100))-1)*100</f>
        <v>121.227106070218</v>
      </c>
      <c r="O111" s="38" t="n">
        <f aca="false">IF(N111&lt;O110,O110,N111)</f>
        <v>125.624493196644</v>
      </c>
      <c r="Q111" s="44" t="e">
        <f aca="false">G111+H111</f>
        <v>#REF!</v>
      </c>
      <c r="T111" s="38"/>
    </row>
    <row r="112" customFormat="false" ht="12.75" hidden="false" customHeight="true" outlineLevel="0" collapsed="false">
      <c r="A112" s="42" t="n">
        <v>41935</v>
      </c>
      <c r="B112" s="37" t="n">
        <v>38538.9325</v>
      </c>
      <c r="C112" s="45" t="e">
        <f aca="false">#REF!*100</f>
        <v>#REF!</v>
      </c>
      <c r="D112" s="46" t="n">
        <v>197.2282</v>
      </c>
      <c r="E112" s="44" t="n">
        <f aca="false">(D112-D111)/D111*100</f>
        <v>0.331984234055487</v>
      </c>
      <c r="F112" s="44" t="n">
        <f aca="false">B112*D112</f>
        <v>7600964.2868965</v>
      </c>
      <c r="G112" s="44" t="n">
        <f aca="false">(A112-A111)/36500*F112</f>
        <v>208.245596901274</v>
      </c>
      <c r="H112" s="47" t="e">
        <f aca="false">B112*C112</f>
        <v>#REF!</v>
      </c>
      <c r="J112" s="46" t="n">
        <v>105.595</v>
      </c>
      <c r="K112" s="44" t="n">
        <f aca="false">(J112-J111)/J111*100</f>
        <v>-0.598695296100004</v>
      </c>
      <c r="L112" s="44"/>
      <c r="M112" s="38" t="n">
        <f aca="false">(((1+E112/100)/(1+K112/100))-1)*100</f>
        <v>0.936285024555605</v>
      </c>
      <c r="N112" s="38" t="n">
        <f aca="false">(((1+N111/100)*(1+M112/100))-1)*100</f>
        <v>123.298422334611</v>
      </c>
      <c r="O112" s="38" t="n">
        <f aca="false">IF(N112&lt;O111,O111,N112)</f>
        <v>125.624493196644</v>
      </c>
      <c r="Q112" s="44" t="e">
        <f aca="false">G112+H112</f>
        <v>#REF!</v>
      </c>
      <c r="T112" s="38"/>
    </row>
    <row r="113" customFormat="false" ht="12.75" hidden="false" customHeight="true" outlineLevel="0" collapsed="false">
      <c r="A113" s="42" t="n">
        <v>41936</v>
      </c>
      <c r="B113" s="37" t="n">
        <v>38538.9325</v>
      </c>
      <c r="C113" s="45" t="e">
        <f aca="false">#REF!*100</f>
        <v>#REF!</v>
      </c>
      <c r="D113" s="46" t="n">
        <v>194.6595</v>
      </c>
      <c r="E113" s="44" t="n">
        <f aca="false">(D113-D112)/D112*100</f>
        <v>-1.30239996106032</v>
      </c>
      <c r="F113" s="44" t="n">
        <f aca="false">B113*D113</f>
        <v>7501969.33098375</v>
      </c>
      <c r="G113" s="44" t="n">
        <f aca="false">(A113-A112)/36500*F113</f>
        <v>205.533406328322</v>
      </c>
      <c r="H113" s="47" t="e">
        <f aca="false">B113*C113</f>
        <v>#REF!</v>
      </c>
      <c r="J113" s="46" t="n">
        <v>104.951</v>
      </c>
      <c r="K113" s="44" t="n">
        <f aca="false">(J113-J112)/J112*100</f>
        <v>-0.609877361617506</v>
      </c>
      <c r="L113" s="44"/>
      <c r="M113" s="38" t="n">
        <f aca="false">(((1+E113/100)/(1+K113/100))-1)*100</f>
        <v>-0.696772054465078</v>
      </c>
      <c r="N113" s="38" t="n">
        <f aca="false">(((1+N112/100)*(1+M113/100))-1)*100</f>
        <v>121.742541329722</v>
      </c>
      <c r="O113" s="38" t="n">
        <f aca="false">IF(N113&lt;O112,O112,N113)</f>
        <v>125.624493196644</v>
      </c>
      <c r="Q113" s="44" t="e">
        <f aca="false">G113+H113</f>
        <v>#REF!</v>
      </c>
      <c r="T113" s="38"/>
    </row>
    <row r="114" customFormat="false" ht="12.75" hidden="false" customHeight="true" outlineLevel="0" collapsed="false">
      <c r="A114" s="42" t="n">
        <v>41939</v>
      </c>
      <c r="B114" s="37" t="n">
        <v>38538.9325</v>
      </c>
      <c r="C114" s="45" t="e">
        <f aca="false">#REF!*100</f>
        <v>#REF!</v>
      </c>
      <c r="D114" s="46" t="n">
        <v>193.1383</v>
      </c>
      <c r="E114" s="44" t="n">
        <f aca="false">(D114-D113)/D113*100</f>
        <v>-0.781467125930161</v>
      </c>
      <c r="F114" s="44" t="n">
        <f aca="false">B114*D114</f>
        <v>7443343.90686475</v>
      </c>
      <c r="G114" s="44" t="n">
        <f aca="false">(A114-A113)/36500*F114</f>
        <v>611.781690975185</v>
      </c>
      <c r="H114" s="47" t="e">
        <f aca="false">B114*C114</f>
        <v>#REF!</v>
      </c>
      <c r="J114" s="46" t="n">
        <v>102.996</v>
      </c>
      <c r="K114" s="44" t="n">
        <f aca="false">(J114-J113)/J113*100</f>
        <v>-1.86277405646444</v>
      </c>
      <c r="L114" s="44"/>
      <c r="M114" s="38" t="n">
        <f aca="false">(((1+E114/100)/(1+K114/100))-1)*100</f>
        <v>1.10183156303647</v>
      </c>
      <c r="N114" s="38" t="n">
        <f aca="false">(((1+N113/100)*(1+M114/100))-1)*100</f>
        <v>124.185770638772</v>
      </c>
      <c r="O114" s="38" t="n">
        <f aca="false">IF(N114&lt;O113,O113,N114)</f>
        <v>125.624493196644</v>
      </c>
      <c r="Q114" s="44" t="e">
        <f aca="false">G114+H114</f>
        <v>#REF!</v>
      </c>
      <c r="T114" s="38"/>
    </row>
    <row r="115" customFormat="false" ht="12.75" hidden="false" customHeight="true" outlineLevel="0" collapsed="false">
      <c r="A115" s="42" t="n">
        <v>41940</v>
      </c>
      <c r="B115" s="37" t="n">
        <v>38538.9325</v>
      </c>
      <c r="C115" s="45" t="e">
        <f aca="false">#REF!*100</f>
        <v>#REF!</v>
      </c>
      <c r="D115" s="46" t="n">
        <v>192.4106</v>
      </c>
      <c r="E115" s="44" t="n">
        <f aca="false">(D115-D114)/D114*100</f>
        <v>-0.376776641401524</v>
      </c>
      <c r="F115" s="44" t="n">
        <f aca="false">B115*D115</f>
        <v>7415299.1256845</v>
      </c>
      <c r="G115" s="44" t="n">
        <f aca="false">(A115-A114)/36500*F115</f>
        <v>203.15888015574</v>
      </c>
      <c r="H115" s="47" t="e">
        <f aca="false">B115*C115</f>
        <v>#REF!</v>
      </c>
      <c r="J115" s="46" t="n">
        <v>102.996</v>
      </c>
      <c r="K115" s="44" t="n">
        <f aca="false">(J115-J114)/J114*100</f>
        <v>0</v>
      </c>
      <c r="L115" s="44"/>
      <c r="M115" s="38" t="n">
        <f aca="false">(((1+E115/100)/(1+K115/100))-1)*100</f>
        <v>-0.376776641401522</v>
      </c>
      <c r="N115" s="38" t="n">
        <f aca="false">(((1+N114/100)*(1+M115/100))-1)*100</f>
        <v>123.341091021659</v>
      </c>
      <c r="O115" s="38" t="n">
        <f aca="false">IF(N115&lt;O114,O114,N115)</f>
        <v>125.624493196644</v>
      </c>
      <c r="Q115" s="44" t="e">
        <f aca="false">G115+H115</f>
        <v>#REF!</v>
      </c>
      <c r="T115" s="38"/>
    </row>
    <row r="116" customFormat="false" ht="12.75" hidden="false" customHeight="true" outlineLevel="0" collapsed="false">
      <c r="A116" s="42" t="n">
        <v>41941</v>
      </c>
      <c r="B116" s="37" t="n">
        <v>38538.9325</v>
      </c>
      <c r="C116" s="45" t="e">
        <f aca="false">#REF!*100</f>
        <v>#REF!</v>
      </c>
      <c r="D116" s="46" t="n">
        <v>192.2926</v>
      </c>
      <c r="E116" s="44" t="n">
        <f aca="false">(D116-D115)/D115*100</f>
        <v>-0.0613271825980455</v>
      </c>
      <c r="F116" s="44" t="n">
        <f aca="false">B116*D116</f>
        <v>7410751.5316495</v>
      </c>
      <c r="G116" s="44" t="n">
        <f aca="false">(A116-A115)/36500*F116</f>
        <v>203.034288538342</v>
      </c>
      <c r="H116" s="47" t="e">
        <f aca="false">B116*C116</f>
        <v>#REF!</v>
      </c>
      <c r="J116" s="46" t="n">
        <v>104.265</v>
      </c>
      <c r="K116" s="44" t="n">
        <f aca="false">(J116-J115)/J115*100</f>
        <v>1.23208668297799</v>
      </c>
      <c r="L116" s="44"/>
      <c r="M116" s="38" t="n">
        <f aca="false">(((1+E116/100)/(1+K116/100))-1)*100</f>
        <v>-1.27767184097126</v>
      </c>
      <c r="N116" s="38" t="n">
        <f aca="false">(((1+N115/100)*(1+M116/100))-1)*100</f>
        <v>120.487524792358</v>
      </c>
      <c r="O116" s="38" t="n">
        <f aca="false">IF(N116&lt;O115,O115,N116)</f>
        <v>125.624493196644</v>
      </c>
      <c r="Q116" s="44" t="e">
        <f aca="false">G116+H116</f>
        <v>#REF!</v>
      </c>
      <c r="T116" s="38"/>
    </row>
    <row r="117" customFormat="false" ht="12.75" hidden="false" customHeight="true" outlineLevel="0" collapsed="false">
      <c r="A117" s="42" t="n">
        <v>41942</v>
      </c>
      <c r="B117" s="37" t="n">
        <v>38538.9325</v>
      </c>
      <c r="C117" s="45" t="e">
        <f aca="false">#REF!*100</f>
        <v>#REF!</v>
      </c>
      <c r="D117" s="46" t="n">
        <v>190.683</v>
      </c>
      <c r="E117" s="44" t="n">
        <f aca="false">(D117-D116)/D116*100</f>
        <v>-0.837057692287691</v>
      </c>
      <c r="F117" s="44" t="n">
        <f aca="false">B117*D117</f>
        <v>7348719.2658975</v>
      </c>
      <c r="G117" s="44" t="n">
        <f aca="false">(A117-A116)/36500*F117</f>
        <v>201.334774408151</v>
      </c>
      <c r="H117" s="47" t="e">
        <f aca="false">B117*C117</f>
        <v>#REF!</v>
      </c>
      <c r="J117" s="46" t="n">
        <v>102.546</v>
      </c>
      <c r="K117" s="44" t="n">
        <f aca="false">(J117-J116)/J116*100</f>
        <v>-1.64868364264134</v>
      </c>
      <c r="L117" s="44"/>
      <c r="M117" s="38" t="n">
        <f aca="false">(((1+E117/100)/(1+K117/100))-1)*100</f>
        <v>0.825231405550908</v>
      </c>
      <c r="N117" s="38" t="n">
        <f aca="false">(((1+N116/100)*(1+M117/100))-1)*100</f>
        <v>122.307057092266</v>
      </c>
      <c r="O117" s="38" t="n">
        <f aca="false">IF(N117&lt;O116,O116,N117)</f>
        <v>125.624493196644</v>
      </c>
      <c r="Q117" s="44" t="e">
        <f aca="false">G117+H117</f>
        <v>#REF!</v>
      </c>
      <c r="T117" s="38"/>
    </row>
    <row r="118" customFormat="false" ht="12.75" hidden="false" customHeight="true" outlineLevel="0" collapsed="false">
      <c r="A118" s="42" t="n">
        <v>41943</v>
      </c>
      <c r="B118" s="37" t="n">
        <v>38538.9325</v>
      </c>
      <c r="C118" s="45" t="e">
        <f aca="false">#REF!*100</f>
        <v>#REF!</v>
      </c>
      <c r="D118" s="46" t="n">
        <v>188.6954</v>
      </c>
      <c r="E118" s="44" t="n">
        <f aca="false">(D118-D117)/D117*100</f>
        <v>-1.04235825951972</v>
      </c>
      <c r="F118" s="44" t="n">
        <f aca="false">B118*D118</f>
        <v>7272119.2836605</v>
      </c>
      <c r="G118" s="44" t="n">
        <f aca="false">(A118-A117)/36500*F118</f>
        <v>199.236144757822</v>
      </c>
      <c r="H118" s="47" t="e">
        <f aca="false">B118*C118</f>
        <v>#REF!</v>
      </c>
      <c r="J118" s="46" t="n">
        <v>101.302</v>
      </c>
      <c r="K118" s="44" t="n">
        <f aca="false">(J118-J117)/J117*100</f>
        <v>-1.21311411464123</v>
      </c>
      <c r="L118" s="44"/>
      <c r="M118" s="38" t="n">
        <f aca="false">(((1+E118/100)/(1+K118/100))-1)*100</f>
        <v>0.172852756305808</v>
      </c>
      <c r="N118" s="38" t="n">
        <f aca="false">(((1+N117/100)*(1+M118/100))-1)*100</f>
        <v>122.691320967912</v>
      </c>
      <c r="O118" s="38" t="n">
        <f aca="false">IF(N118&lt;O117,O117,N118)</f>
        <v>125.624493196644</v>
      </c>
      <c r="Q118" s="44" t="e">
        <f aca="false">G118+H118</f>
        <v>#REF!</v>
      </c>
      <c r="T118" s="38"/>
    </row>
    <row r="119" customFormat="false" ht="12.75" hidden="false" customHeight="true" outlineLevel="0" collapsed="false">
      <c r="A119" s="42" t="n">
        <v>41946</v>
      </c>
      <c r="B119" s="37" t="n">
        <v>38538.9325</v>
      </c>
      <c r="C119" s="45" t="e">
        <f aca="false">#REF!*100</f>
        <v>#REF!</v>
      </c>
      <c r="D119" s="46" t="n">
        <v>187.0948</v>
      </c>
      <c r="E119" s="44" t="n">
        <f aca="false">(D119-D118)/D118*100</f>
        <v>-0.848245373231151</v>
      </c>
      <c r="F119" s="44" t="n">
        <f aca="false">B119*D119</f>
        <v>7210433.868301</v>
      </c>
      <c r="G119" s="44" t="n">
        <f aca="false">(A119-A118)/36500*F119</f>
        <v>592.638400134329</v>
      </c>
      <c r="H119" s="47" t="e">
        <f aca="false">B119*C119</f>
        <v>#REF!</v>
      </c>
      <c r="J119" s="46" t="n">
        <v>101.786</v>
      </c>
      <c r="K119" s="44" t="n">
        <f aca="false">(J119-J118)/J118*100</f>
        <v>0.477779313340304</v>
      </c>
      <c r="L119" s="44"/>
      <c r="M119" s="38" t="n">
        <f aca="false">(((1+E119/100)/(1+K119/100))-1)*100</f>
        <v>-1.31971934056806</v>
      </c>
      <c r="N119" s="38" t="n">
        <f aca="false">(((1+N118/100)*(1+M119/100))-1)*100</f>
        <v>119.752420535332</v>
      </c>
      <c r="O119" s="38" t="n">
        <f aca="false">IF(N119&lt;O118,O118,N119)</f>
        <v>125.624493196644</v>
      </c>
      <c r="Q119" s="44" t="e">
        <f aca="false">G119+H119</f>
        <v>#REF!</v>
      </c>
      <c r="T119" s="38"/>
    </row>
    <row r="120" customFormat="false" ht="12.75" hidden="false" customHeight="true" outlineLevel="0" collapsed="false">
      <c r="A120" s="42" t="n">
        <v>41947</v>
      </c>
      <c r="B120" s="37" t="n">
        <v>38538.9325</v>
      </c>
      <c r="C120" s="45" t="e">
        <f aca="false">#REF!*100</f>
        <v>#REF!</v>
      </c>
      <c r="D120" s="46" t="n">
        <v>185.2974</v>
      </c>
      <c r="E120" s="44" t="n">
        <f aca="false">(D120-D119)/D119*100</f>
        <v>-0.960689447274848</v>
      </c>
      <c r="F120" s="44" t="n">
        <f aca="false">B120*D120</f>
        <v>7141163.9910255</v>
      </c>
      <c r="G120" s="44" t="n">
        <f aca="false">(A120-A119)/36500*F120</f>
        <v>195.648328521247</v>
      </c>
      <c r="H120" s="47" t="e">
        <f aca="false">B120*C120</f>
        <v>#REF!</v>
      </c>
      <c r="J120" s="46" t="n">
        <v>101.058</v>
      </c>
      <c r="K120" s="44" t="n">
        <f aca="false">(J120-J119)/J119*100</f>
        <v>-0.715226062523328</v>
      </c>
      <c r="L120" s="44"/>
      <c r="M120" s="38" t="n">
        <f aca="false">(((1+E120/100)/(1+K120/100))-1)*100</f>
        <v>-0.247231649946733</v>
      </c>
      <c r="N120" s="38" t="n">
        <f aca="false">(((1+N119/100)*(1+M120/100))-1)*100</f>
        <v>119.209123000245</v>
      </c>
      <c r="O120" s="38" t="n">
        <f aca="false">IF(N120&lt;O119,O119,N120)</f>
        <v>125.624493196644</v>
      </c>
      <c r="Q120" s="44" t="e">
        <f aca="false">G120+H120</f>
        <v>#REF!</v>
      </c>
      <c r="T120" s="38"/>
    </row>
    <row r="121" customFormat="false" ht="12.75" hidden="false" customHeight="true" outlineLevel="0" collapsed="false">
      <c r="A121" s="42" t="n">
        <v>41948</v>
      </c>
      <c r="B121" s="37" t="n">
        <v>38538.9325</v>
      </c>
      <c r="C121" s="45" t="e">
        <f aca="false">#REF!*100</f>
        <v>#REF!</v>
      </c>
      <c r="D121" s="46" t="n">
        <v>182.766</v>
      </c>
      <c r="E121" s="44" t="n">
        <f aca="false">(D121-D120)/D120*100</f>
        <v>-1.36612818096747</v>
      </c>
      <c r="F121" s="44" t="n">
        <f aca="false">B121*D121</f>
        <v>7043606.537295</v>
      </c>
      <c r="G121" s="44" t="n">
        <f aca="false">(A121-A120)/36500*F121</f>
        <v>192.975521569726</v>
      </c>
      <c r="H121" s="47" t="e">
        <f aca="false">B121*C121</f>
        <v>#REF!</v>
      </c>
      <c r="J121" s="46" t="n">
        <v>99.904</v>
      </c>
      <c r="K121" s="44" t="n">
        <f aca="false">(J121-J120)/J120*100</f>
        <v>-1.14191850224625</v>
      </c>
      <c r="L121" s="44"/>
      <c r="M121" s="38" t="n">
        <f aca="false">(((1+E121/100)/(1+K121/100))-1)*100</f>
        <v>-0.226799544684997</v>
      </c>
      <c r="N121" s="38" t="n">
        <f aca="false">(((1+N120/100)*(1+M121/100))-1)*100</f>
        <v>118.711957707372</v>
      </c>
      <c r="O121" s="38" t="n">
        <f aca="false">IF(N121&lt;O120,O120,N121)</f>
        <v>125.624493196644</v>
      </c>
      <c r="Q121" s="44" t="e">
        <f aca="false">G121+H121</f>
        <v>#REF!</v>
      </c>
      <c r="T121" s="38"/>
    </row>
    <row r="122" customFormat="false" ht="12.75" hidden="false" customHeight="true" outlineLevel="0" collapsed="false">
      <c r="A122" s="42" t="n">
        <v>41949</v>
      </c>
      <c r="B122" s="37" t="n">
        <v>38538.9325</v>
      </c>
      <c r="C122" s="45" t="e">
        <f aca="false">#REF!*100</f>
        <v>#REF!</v>
      </c>
      <c r="D122" s="46" t="n">
        <v>180.768</v>
      </c>
      <c r="E122" s="44" t="n">
        <f aca="false">(D122-D121)/D121*100</f>
        <v>-1.09320114244443</v>
      </c>
      <c r="F122" s="44" t="n">
        <f aca="false">B122*D122</f>
        <v>6966605.75016</v>
      </c>
      <c r="G122" s="44" t="n">
        <f aca="false">(A122-A121)/36500*F122</f>
        <v>190.865910963288</v>
      </c>
      <c r="H122" s="47" t="e">
        <f aca="false">B122*C122</f>
        <v>#REF!</v>
      </c>
      <c r="J122" s="46" t="n">
        <v>98.649</v>
      </c>
      <c r="K122" s="44" t="n">
        <f aca="false">(J122-J121)/J121*100</f>
        <v>-1.25620595771941</v>
      </c>
      <c r="L122" s="44"/>
      <c r="M122" s="38" t="n">
        <f aca="false">(((1+E122/100)/(1+K122/100))-1)*100</f>
        <v>0.165078541751362</v>
      </c>
      <c r="N122" s="38" t="n">
        <f aca="false">(((1+N121/100)*(1+M122/100))-1)*100</f>
        <v>119.073004217792</v>
      </c>
      <c r="O122" s="38" t="n">
        <f aca="false">IF(N122&lt;O121,O121,N122)</f>
        <v>125.624493196644</v>
      </c>
      <c r="Q122" s="44" t="e">
        <f aca="false">G122+H122</f>
        <v>#REF!</v>
      </c>
      <c r="T122" s="38"/>
    </row>
    <row r="123" customFormat="false" ht="12.75" hidden="false" customHeight="true" outlineLevel="0" collapsed="false">
      <c r="A123" s="42" t="n">
        <v>41950</v>
      </c>
      <c r="B123" s="37" t="n">
        <v>38538.9325</v>
      </c>
      <c r="C123" s="45" t="e">
        <f aca="false">#REF!*100</f>
        <v>#REF!</v>
      </c>
      <c r="D123" s="46" t="n">
        <v>181.1475</v>
      </c>
      <c r="E123" s="44" t="n">
        <f aca="false">(D123-D122)/D122*100</f>
        <v>0.20993759957515</v>
      </c>
      <c r="F123" s="44" t="n">
        <f aca="false">B123*D123</f>
        <v>6981231.27504375</v>
      </c>
      <c r="G123" s="44" t="n">
        <f aca="false">(A123-A122)/36500*F123</f>
        <v>191.266610275171</v>
      </c>
      <c r="H123" s="47" t="e">
        <f aca="false">B123*C123</f>
        <v>#REF!</v>
      </c>
      <c r="J123" s="46" t="n">
        <v>99.22</v>
      </c>
      <c r="K123" s="44" t="n">
        <f aca="false">(J123-J122)/J122*100</f>
        <v>0.578819856258044</v>
      </c>
      <c r="L123" s="44"/>
      <c r="M123" s="38" t="n">
        <f aca="false">(((1+E123/100)/(1+K123/100))-1)*100</f>
        <v>-0.366759380563508</v>
      </c>
      <c r="N123" s="38" t="n">
        <f aca="false">(((1+N122/100)*(1+M123/100))-1)*100</f>
        <v>118.269533424541</v>
      </c>
      <c r="O123" s="38" t="n">
        <f aca="false">IF(N123&lt;O122,O122,N123)</f>
        <v>125.624493196644</v>
      </c>
      <c r="Q123" s="44" t="e">
        <f aca="false">G123+H123</f>
        <v>#REF!</v>
      </c>
      <c r="T123" s="38"/>
    </row>
    <row r="124" customFormat="false" ht="12.75" hidden="false" customHeight="true" outlineLevel="0" collapsed="false">
      <c r="A124" s="42" t="n">
        <v>41953</v>
      </c>
      <c r="B124" s="37" t="n">
        <v>38538.9325</v>
      </c>
      <c r="C124" s="45" t="e">
        <f aca="false">#REF!*100</f>
        <v>#REF!</v>
      </c>
      <c r="D124" s="46" t="n">
        <v>182.2083</v>
      </c>
      <c r="E124" s="44" t="n">
        <f aca="false">(D124-D123)/D123*100</f>
        <v>0.585600132488718</v>
      </c>
      <c r="F124" s="44" t="n">
        <f aca="false">B124*D124</f>
        <v>7022113.37463975</v>
      </c>
      <c r="G124" s="44" t="n">
        <f aca="false">(A124-A123)/36500*F124</f>
        <v>577.160003395048</v>
      </c>
      <c r="H124" s="47" t="e">
        <f aca="false">B124*C124</f>
        <v>#REF!</v>
      </c>
      <c r="J124" s="46" t="n">
        <v>100.214</v>
      </c>
      <c r="K124" s="44" t="n">
        <f aca="false">(J124-J123)/J123*100</f>
        <v>1.00181415037291</v>
      </c>
      <c r="L124" s="44"/>
      <c r="M124" s="38" t="n">
        <f aca="false">(((1+E124/100)/(1+K124/100))-1)*100</f>
        <v>-0.412085685178409</v>
      </c>
      <c r="N124" s="38" t="n">
        <f aca="false">(((1+N123/100)*(1+M124/100))-1)*100</f>
        <v>117.370075922192</v>
      </c>
      <c r="O124" s="38" t="n">
        <f aca="false">IF(N124&lt;O123,O123,N124)</f>
        <v>125.624493196644</v>
      </c>
      <c r="Q124" s="44" t="e">
        <f aca="false">G124+H124</f>
        <v>#REF!</v>
      </c>
      <c r="T124" s="38"/>
    </row>
    <row r="125" customFormat="false" ht="12.75" hidden="false" customHeight="true" outlineLevel="0" collapsed="false">
      <c r="A125" s="42" t="n">
        <v>41954</v>
      </c>
      <c r="B125" s="37" t="n">
        <v>38538.9325</v>
      </c>
      <c r="C125" s="45" t="e">
        <f aca="false">#REF!*100</f>
        <v>#REF!</v>
      </c>
      <c r="D125" s="46" t="n">
        <v>184.217</v>
      </c>
      <c r="E125" s="44" t="n">
        <f aca="false">(D125-D124)/D124*100</f>
        <v>1.10241959339943</v>
      </c>
      <c r="F125" s="44" t="n">
        <f aca="false">B125*D125</f>
        <v>7099526.5283525</v>
      </c>
      <c r="G125" s="44" t="n">
        <f aca="false">(A125-A124)/36500*F125</f>
        <v>194.507576119247</v>
      </c>
      <c r="H125" s="47" t="e">
        <f aca="false">B125*C125</f>
        <v>#REF!</v>
      </c>
      <c r="J125" s="46" t="n">
        <v>101.035</v>
      </c>
      <c r="K125" s="44" t="n">
        <f aca="false">(J125-J124)/J124*100</f>
        <v>0.819246811822697</v>
      </c>
      <c r="L125" s="44"/>
      <c r="M125" s="38" t="n">
        <f aca="false">(((1+E125/100)/(1+K125/100))-1)*100</f>
        <v>0.280871748729949</v>
      </c>
      <c r="N125" s="38" t="n">
        <f aca="false">(((1+N124/100)*(1+M125/100))-1)*100</f>
        <v>117.980607055651</v>
      </c>
      <c r="O125" s="38" t="n">
        <f aca="false">IF(N125&lt;O124,O124,N125)</f>
        <v>125.624493196644</v>
      </c>
      <c r="Q125" s="44" t="e">
        <f aca="false">G125+H125</f>
        <v>#REF!</v>
      </c>
      <c r="T125" s="38"/>
    </row>
    <row r="126" customFormat="false" ht="12.75" hidden="false" customHeight="true" outlineLevel="0" collapsed="false">
      <c r="A126" s="42" t="n">
        <v>41955</v>
      </c>
      <c r="B126" s="37" t="n">
        <v>38538.9325</v>
      </c>
      <c r="C126" s="45" t="e">
        <f aca="false">#REF!*100</f>
        <v>#REF!</v>
      </c>
      <c r="D126" s="46" t="n">
        <v>182.8145</v>
      </c>
      <c r="E126" s="44" t="n">
        <f aca="false">(D126-D125)/D125*100</f>
        <v>-0.761330387532097</v>
      </c>
      <c r="F126" s="44" t="n">
        <f aca="false">B126*D126</f>
        <v>7045475.67552125</v>
      </c>
      <c r="G126" s="44" t="n">
        <f aca="false">(A126-A125)/36500*F126</f>
        <v>193.026730836199</v>
      </c>
      <c r="H126" s="47" t="e">
        <f aca="false">B126*C126</f>
        <v>#REF!</v>
      </c>
      <c r="J126" s="46" t="n">
        <v>102.088</v>
      </c>
      <c r="K126" s="44" t="n">
        <f aca="false">(J126-J125)/J125*100</f>
        <v>1.04221309447221</v>
      </c>
      <c r="L126" s="44"/>
      <c r="M126" s="38" t="n">
        <f aca="false">(((1+E126/100)/(1+K126/100))-1)*100</f>
        <v>-1.78494059736997</v>
      </c>
      <c r="N126" s="38" t="n">
        <f aca="false">(((1+N125/100)*(1+M126/100))-1)*100</f>
        <v>114.089782705921</v>
      </c>
      <c r="O126" s="38" t="n">
        <f aca="false">IF(N126&lt;O125,O125,N126)</f>
        <v>125.624493196644</v>
      </c>
      <c r="Q126" s="44" t="e">
        <f aca="false">G126+H126</f>
        <v>#REF!</v>
      </c>
      <c r="T126" s="38"/>
    </row>
    <row r="127" customFormat="false" ht="12.75" hidden="false" customHeight="true" outlineLevel="0" collapsed="false">
      <c r="A127" s="42" t="n">
        <v>41956</v>
      </c>
      <c r="B127" s="37" t="n">
        <v>38538.9325</v>
      </c>
      <c r="C127" s="45" t="e">
        <f aca="false">#REF!*100</f>
        <v>#REF!</v>
      </c>
      <c r="D127" s="46" t="n">
        <v>181.3682</v>
      </c>
      <c r="E127" s="44" t="n">
        <f aca="false">(D127-D126)/D126*100</f>
        <v>-0.791129806443147</v>
      </c>
      <c r="F127" s="44" t="n">
        <f aca="false">B127*D127</f>
        <v>6989736.8174465</v>
      </c>
      <c r="G127" s="44" t="n">
        <f aca="false">(A127-A126)/36500*F127</f>
        <v>191.499638834151</v>
      </c>
      <c r="H127" s="47" t="e">
        <f aca="false">B127*C127</f>
        <v>#REF!</v>
      </c>
      <c r="J127" s="46" t="n">
        <v>100.317</v>
      </c>
      <c r="K127" s="44" t="n">
        <f aca="false">(J127-J126)/J126*100</f>
        <v>-1.73477783872737</v>
      </c>
      <c r="L127" s="44"/>
      <c r="M127" s="38" t="n">
        <f aca="false">(((1+E127/100)/(1+K127/100))-1)*100</f>
        <v>0.96030722928151</v>
      </c>
      <c r="N127" s="38" t="n">
        <f aca="false">(((1+N126/100)*(1+M127/100))-1)*100</f>
        <v>116.145702366399</v>
      </c>
      <c r="O127" s="38" t="n">
        <f aca="false">IF(N127&lt;O126,O126,N127)</f>
        <v>125.624493196644</v>
      </c>
      <c r="Q127" s="44" t="e">
        <f aca="false">G127+H127</f>
        <v>#REF!</v>
      </c>
      <c r="T127" s="38"/>
    </row>
    <row r="128" customFormat="false" ht="12.75" hidden="false" customHeight="true" outlineLevel="0" collapsed="false">
      <c r="A128" s="42" t="n">
        <v>41957</v>
      </c>
      <c r="B128" s="37" t="n">
        <v>38538.9325</v>
      </c>
      <c r="C128" s="45" t="e">
        <f aca="false">#REF!*100</f>
        <v>#REF!</v>
      </c>
      <c r="D128" s="46" t="n">
        <v>180.796</v>
      </c>
      <c r="E128" s="44" t="n">
        <f aca="false">(D128-D127)/D127*100</f>
        <v>-0.315490808201222</v>
      </c>
      <c r="F128" s="44" t="n">
        <f aca="false">B128*D128</f>
        <v>6967684.84027</v>
      </c>
      <c r="G128" s="44" t="n">
        <f aca="false">(A128-A127)/36500*F128</f>
        <v>190.89547507589</v>
      </c>
      <c r="H128" s="47" t="e">
        <f aca="false">B128*C128</f>
        <v>#REF!</v>
      </c>
      <c r="J128" s="46" t="n">
        <v>100.867</v>
      </c>
      <c r="K128" s="44" t="n">
        <f aca="false">(J128-J127)/J127*100</f>
        <v>0.548262009430118</v>
      </c>
      <c r="L128" s="44"/>
      <c r="M128" s="38" t="n">
        <f aca="false">(((1+E128/100)/(1+K128/100))-1)*100</f>
        <v>-0.859043011156513</v>
      </c>
      <c r="N128" s="38" t="n">
        <f aca="false">(((1+N127/100)*(1+M128/100))-1)*100</f>
        <v>114.288917816305</v>
      </c>
      <c r="O128" s="38" t="n">
        <f aca="false">IF(N128&lt;O127,O127,N128)</f>
        <v>125.624493196644</v>
      </c>
      <c r="Q128" s="44" t="e">
        <f aca="false">G128+H128</f>
        <v>#REF!</v>
      </c>
      <c r="T128" s="38"/>
    </row>
    <row r="129" customFormat="false" ht="12.75" hidden="false" customHeight="true" outlineLevel="0" collapsed="false">
      <c r="A129" s="42" t="n">
        <v>41960</v>
      </c>
      <c r="B129" s="37" t="n">
        <v>38538.9325</v>
      </c>
      <c r="C129" s="45" t="e">
        <f aca="false">#REF!*100</f>
        <v>#REF!</v>
      </c>
      <c r="D129" s="46" t="n">
        <v>179.7869</v>
      </c>
      <c r="E129" s="44" t="n">
        <f aca="false">(D129-D128)/D128*100</f>
        <v>-0.558142879267235</v>
      </c>
      <c r="F129" s="44" t="n">
        <f aca="false">B129*D129</f>
        <v>6928795.20348425</v>
      </c>
      <c r="G129" s="44" t="n">
        <f aca="false">(A129-A128)/36500*F129</f>
        <v>569.490016724733</v>
      </c>
      <c r="H129" s="47" t="e">
        <f aca="false">B129*C129</f>
        <v>#REF!</v>
      </c>
      <c r="J129" s="46" t="n">
        <v>100.614</v>
      </c>
      <c r="K129" s="44" t="n">
        <f aca="false">(J129-J128)/J128*100</f>
        <v>-0.250825344265221</v>
      </c>
      <c r="L129" s="44"/>
      <c r="M129" s="38" t="n">
        <f aca="false">(((1+E129/100)/(1+K129/100))-1)*100</f>
        <v>-0.308090303566588</v>
      </c>
      <c r="N129" s="38" t="n">
        <f aca="false">(((1+N128/100)*(1+M129/100))-1)*100</f>
        <v>113.628714438895</v>
      </c>
      <c r="O129" s="38" t="n">
        <f aca="false">IF(N129&lt;O128,O128,N129)</f>
        <v>125.624493196644</v>
      </c>
      <c r="Q129" s="44" t="e">
        <f aca="false">G129+H129</f>
        <v>#REF!</v>
      </c>
      <c r="T129" s="38"/>
    </row>
    <row r="130" customFormat="false" ht="12.75" hidden="false" customHeight="true" outlineLevel="0" collapsed="false">
      <c r="A130" s="42" t="n">
        <v>41961</v>
      </c>
      <c r="B130" s="37" t="n">
        <v>38538.9325</v>
      </c>
      <c r="C130" s="45" t="e">
        <f aca="false">#REF!*100</f>
        <v>#REF!</v>
      </c>
      <c r="D130" s="46" t="n">
        <v>179.8382</v>
      </c>
      <c r="E130" s="44" t="n">
        <f aca="false">(D130-D129)/D129*100</f>
        <v>0.0285337808260767</v>
      </c>
      <c r="F130" s="44" t="n">
        <f aca="false">B130*D130</f>
        <v>6930772.2507215</v>
      </c>
      <c r="G130" s="44" t="n">
        <f aca="false">(A130-A129)/36500*F130</f>
        <v>189.884171252644</v>
      </c>
      <c r="H130" s="47" t="e">
        <f aca="false">B130*C130</f>
        <v>#REF!</v>
      </c>
      <c r="J130" s="46" t="n">
        <v>100.841</v>
      </c>
      <c r="K130" s="44" t="n">
        <f aca="false">(J130-J129)/J129*100</f>
        <v>0.225614725584898</v>
      </c>
      <c r="L130" s="44"/>
      <c r="M130" s="38" t="n">
        <f aca="false">(((1+E130/100)/(1+K130/100))-1)*100</f>
        <v>-0.196637302049396</v>
      </c>
      <c r="N130" s="38" t="n">
        <f aca="false">(((1+N129/100)*(1+M130/100))-1)*100</f>
        <v>113.20864069842</v>
      </c>
      <c r="O130" s="38" t="n">
        <f aca="false">IF(N130&lt;O129,O129,N130)</f>
        <v>125.624493196644</v>
      </c>
      <c r="Q130" s="44" t="e">
        <f aca="false">G130+H130</f>
        <v>#REF!</v>
      </c>
      <c r="T130" s="38"/>
    </row>
    <row r="131" customFormat="false" ht="12.75" hidden="false" customHeight="true" outlineLevel="0" collapsed="false">
      <c r="A131" s="42" t="n">
        <v>41962</v>
      </c>
      <c r="B131" s="37" t="n">
        <v>38538.9325</v>
      </c>
      <c r="C131" s="45" t="e">
        <f aca="false">#REF!*100</f>
        <v>#REF!</v>
      </c>
      <c r="D131" s="46" t="n">
        <v>178.6309</v>
      </c>
      <c r="E131" s="44" t="n">
        <f aca="false">(D131-D130)/D130*100</f>
        <v>-0.67132566940728</v>
      </c>
      <c r="F131" s="44" t="n">
        <f aca="false">B131*D131</f>
        <v>6884244.19751425</v>
      </c>
      <c r="G131" s="44" t="n">
        <f aca="false">(A131-A130)/36500*F131</f>
        <v>188.609430068884</v>
      </c>
      <c r="H131" s="47" t="e">
        <f aca="false">B131*C131</f>
        <v>#REF!</v>
      </c>
      <c r="J131" s="46" t="n">
        <v>100.073</v>
      </c>
      <c r="K131" s="44" t="n">
        <f aca="false">(J131-J130)/J130*100</f>
        <v>-0.761594986166342</v>
      </c>
      <c r="L131" s="44"/>
      <c r="M131" s="38" t="n">
        <f aca="false">(((1+E131/100)/(1+K131/100))-1)*100</f>
        <v>0.0909620793950516</v>
      </c>
      <c r="N131" s="38" t="n">
        <f aca="false">(((1+N130/100)*(1+M131/100))-1)*100</f>
        <v>113.402579711449</v>
      </c>
      <c r="O131" s="38" t="n">
        <f aca="false">IF(N131&lt;O130,O130,N131)</f>
        <v>125.624493196644</v>
      </c>
      <c r="Q131" s="44" t="e">
        <f aca="false">G131+H131</f>
        <v>#REF!</v>
      </c>
      <c r="T131" s="38"/>
    </row>
    <row r="132" customFormat="false" ht="12.75" hidden="false" customHeight="true" outlineLevel="0" collapsed="false">
      <c r="A132" s="42" t="n">
        <v>41963</v>
      </c>
      <c r="B132" s="37" t="n">
        <v>38538.9325</v>
      </c>
      <c r="C132" s="45" t="e">
        <f aca="false">#REF!*100</f>
        <v>#REF!</v>
      </c>
      <c r="D132" s="46" t="n">
        <v>177.9273</v>
      </c>
      <c r="E132" s="44" t="n">
        <f aca="false">(D132-D131)/D131*100</f>
        <v>-0.393884820599344</v>
      </c>
      <c r="F132" s="44" t="n">
        <f aca="false">B132*D132</f>
        <v>6857128.20460725</v>
      </c>
      <c r="G132" s="44" t="n">
        <f aca="false">(A132-A131)/36500*F132</f>
        <v>187.866526153623</v>
      </c>
      <c r="H132" s="47" t="e">
        <f aca="false">B132*C132</f>
        <v>#REF!</v>
      </c>
      <c r="J132" s="46" t="n">
        <v>100.012</v>
      </c>
      <c r="K132" s="44" t="n">
        <f aca="false">(J132-J131)/J131*100</f>
        <v>-0.0609555024831801</v>
      </c>
      <c r="L132" s="44"/>
      <c r="M132" s="38" t="n">
        <f aca="false">(((1+E132/100)/(1+K132/100))-1)*100</f>
        <v>-0.333132380632706</v>
      </c>
      <c r="N132" s="38" t="n">
        <f aca="false">(((1+N131/100)*(1+M132/100))-1)*100</f>
        <v>112.691666617325</v>
      </c>
      <c r="O132" s="38" t="n">
        <f aca="false">IF(N132&lt;O131,O131,N132)</f>
        <v>125.624493196644</v>
      </c>
      <c r="Q132" s="44" t="e">
        <f aca="false">G132+H132</f>
        <v>#REF!</v>
      </c>
      <c r="T132" s="38"/>
    </row>
    <row r="133" customFormat="false" ht="12.75" hidden="false" customHeight="true" outlineLevel="0" collapsed="false">
      <c r="A133" s="42" t="n">
        <v>41964</v>
      </c>
      <c r="B133" s="37" t="n">
        <v>38538.9325</v>
      </c>
      <c r="C133" s="45" t="e">
        <f aca="false">#REF!*100</f>
        <v>#REF!</v>
      </c>
      <c r="D133" s="46" t="n">
        <v>179.1454</v>
      </c>
      <c r="E133" s="44" t="n">
        <f aca="false">(D133-D132)/D132*100</f>
        <v>0.68460545402532</v>
      </c>
      <c r="F133" s="44" t="n">
        <f aca="false">B133*D133</f>
        <v>6904072.4782855</v>
      </c>
      <c r="G133" s="44" t="n">
        <f aca="false">(A133-A132)/36500*F133</f>
        <v>189.152670637959</v>
      </c>
      <c r="H133" s="47" t="e">
        <f aca="false">B133*C133</f>
        <v>#REF!</v>
      </c>
      <c r="J133" s="46" t="n">
        <v>100.628</v>
      </c>
      <c r="K133" s="44" t="n">
        <f aca="false">(J133-J132)/J132*100</f>
        <v>0.615926088869335</v>
      </c>
      <c r="L133" s="44"/>
      <c r="M133" s="38" t="n">
        <f aca="false">(((1+E133/100)/(1+K133/100))-1)*100</f>
        <v>0.068258940533239</v>
      </c>
      <c r="N133" s="38" t="n">
        <f aca="false">(((1+N132/100)*(1+M133/100))-1)*100</f>
        <v>112.83684769556</v>
      </c>
      <c r="O133" s="38" t="n">
        <f aca="false">IF(N133&lt;O132,O132,N133)</f>
        <v>125.624493196644</v>
      </c>
      <c r="Q133" s="44" t="e">
        <f aca="false">G133+H133</f>
        <v>#REF!</v>
      </c>
      <c r="T133" s="38"/>
    </row>
    <row r="134" customFormat="false" ht="12.75" hidden="false" customHeight="true" outlineLevel="0" collapsed="false">
      <c r="A134" s="42" t="n">
        <v>41967</v>
      </c>
      <c r="B134" s="37" t="n">
        <v>38538.9325</v>
      </c>
      <c r="C134" s="45" t="e">
        <f aca="false">#REF!*100</f>
        <v>#REF!</v>
      </c>
      <c r="D134" s="46" t="n">
        <v>179.1848</v>
      </c>
      <c r="E134" s="44" t="n">
        <f aca="false">(D134-D133)/D133*100</f>
        <v>0.0219933082289585</v>
      </c>
      <c r="F134" s="44" t="n">
        <f aca="false">B134*D134</f>
        <v>6905590.912226</v>
      </c>
      <c r="G134" s="44" t="n">
        <f aca="false">(A134-A133)/36500*F134</f>
        <v>567.582814703507</v>
      </c>
      <c r="H134" s="47" t="e">
        <f aca="false">B134*C134</f>
        <v>#REF!</v>
      </c>
      <c r="J134" s="46" t="n">
        <v>100.317</v>
      </c>
      <c r="K134" s="44" t="n">
        <f aca="false">(J134-J133)/J133*100</f>
        <v>-0.309059108796763</v>
      </c>
      <c r="L134" s="44"/>
      <c r="M134" s="38" t="n">
        <f aca="false">(((1+E134/100)/(1+K134/100))-1)*100</f>
        <v>0.332078736609587</v>
      </c>
      <c r="N134" s="38" t="n">
        <f aca="false">(((1+N133/100)*(1+M134/100))-1)*100</f>
        <v>113.543633610427</v>
      </c>
      <c r="O134" s="38" t="n">
        <f aca="false">IF(N134&lt;O133,O133,N134)</f>
        <v>125.624493196644</v>
      </c>
      <c r="Q134" s="44" t="e">
        <f aca="false">G134+H134</f>
        <v>#REF!</v>
      </c>
      <c r="T134" s="38"/>
    </row>
    <row r="135" customFormat="false" ht="12.75" hidden="false" customHeight="true" outlineLevel="0" collapsed="false">
      <c r="A135" s="42" t="n">
        <v>41968</v>
      </c>
      <c r="B135" s="37" t="n">
        <v>38538.9325</v>
      </c>
      <c r="C135" s="45" t="e">
        <f aca="false">#REF!*100</f>
        <v>#REF!</v>
      </c>
      <c r="D135" s="46" t="n">
        <v>178.5836</v>
      </c>
      <c r="E135" s="44" t="n">
        <f aca="false">(D135-D134)/D134*100</f>
        <v>-0.33551953067448</v>
      </c>
      <c r="F135" s="44" t="n">
        <f aca="false">B135*D135</f>
        <v>6882421.306007</v>
      </c>
      <c r="G135" s="44" t="n">
        <f aca="false">(A135-A134)/36500*F135</f>
        <v>188.559487835808</v>
      </c>
      <c r="H135" s="47" t="e">
        <f aca="false">B135*C135</f>
        <v>#REF!</v>
      </c>
      <c r="J135" s="46" t="n">
        <v>100.042</v>
      </c>
      <c r="K135" s="44" t="n">
        <f aca="false">(J135-J134)/J134*100</f>
        <v>-0.274131004715045</v>
      </c>
      <c r="L135" s="44"/>
      <c r="M135" s="38" t="n">
        <f aca="false">(((1+E135/100)/(1+K135/100))-1)*100</f>
        <v>-0.0615572735318315</v>
      </c>
      <c r="N135" s="38" t="n">
        <f aca="false">(((1+N134/100)*(1+M135/100))-1)*100</f>
        <v>113.412181971776</v>
      </c>
      <c r="O135" s="38" t="n">
        <f aca="false">IF(N135&lt;O134,O134,N135)</f>
        <v>125.624493196644</v>
      </c>
      <c r="Q135" s="44" t="e">
        <f aca="false">G135+H135</f>
        <v>#REF!</v>
      </c>
      <c r="T135" s="38"/>
    </row>
    <row r="136" customFormat="false" ht="12.75" hidden="false" customHeight="true" outlineLevel="0" collapsed="false">
      <c r="A136" s="42" t="n">
        <v>41969</v>
      </c>
      <c r="B136" s="37" t="n">
        <v>38538.9325</v>
      </c>
      <c r="C136" s="45" t="e">
        <f aca="false">#REF!*100</f>
        <v>#REF!</v>
      </c>
      <c r="D136" s="46" t="n">
        <v>178.7618</v>
      </c>
      <c r="E136" s="44" t="n">
        <f aca="false">(D136-D135)/D135*100</f>
        <v>0.0997851986408628</v>
      </c>
      <c r="F136" s="44" t="n">
        <f aca="false">B136*D136</f>
        <v>6889288.9437785</v>
      </c>
      <c r="G136" s="44" t="n">
        <f aca="false">(A136-A135)/36500*F136</f>
        <v>188.747642295301</v>
      </c>
      <c r="H136" s="47" t="e">
        <f aca="false">B136*C136</f>
        <v>#REF!</v>
      </c>
      <c r="J136" s="46" t="n">
        <v>101.123</v>
      </c>
      <c r="K136" s="44" t="n">
        <f aca="false">(J136-J135)/J135*100</f>
        <v>1.08054617060835</v>
      </c>
      <c r="L136" s="44"/>
      <c r="M136" s="38" t="n">
        <f aca="false">(((1+E136/100)/(1+K136/100))-1)*100</f>
        <v>-0.970276684409788</v>
      </c>
      <c r="N136" s="38" t="n">
        <f aca="false">(((1+N135/100)*(1+M136/100))-1)*100</f>
        <v>111.341493328414</v>
      </c>
      <c r="O136" s="38" t="n">
        <f aca="false">IF(N136&lt;O135,O135,N136)</f>
        <v>125.624493196644</v>
      </c>
      <c r="Q136" s="44" t="e">
        <f aca="false">G136+H136</f>
        <v>#REF!</v>
      </c>
      <c r="T136" s="38"/>
    </row>
    <row r="137" customFormat="false" ht="12.75" hidden="false" customHeight="true" outlineLevel="0" collapsed="false">
      <c r="A137" s="42" t="n">
        <v>41970</v>
      </c>
      <c r="B137" s="37" t="n">
        <v>38538.9325</v>
      </c>
      <c r="C137" s="45" t="e">
        <f aca="false">#REF!*100</f>
        <v>#REF!</v>
      </c>
      <c r="D137" s="46" t="n">
        <v>177.9791</v>
      </c>
      <c r="E137" s="44" t="n">
        <f aca="false">(D137-D136)/D136*100</f>
        <v>-0.43784522196577</v>
      </c>
      <c r="F137" s="44" t="n">
        <f aca="false">B137*D137</f>
        <v>6859124.52131075</v>
      </c>
      <c r="G137" s="44" t="n">
        <f aca="false">(A137-A136)/36500*F137</f>
        <v>187.921219761938</v>
      </c>
      <c r="H137" s="47" t="e">
        <f aca="false">B137*C137</f>
        <v>#REF!</v>
      </c>
      <c r="J137" s="46" t="n">
        <v>100.577</v>
      </c>
      <c r="K137" s="44" t="n">
        <f aca="false">(J137-J136)/J136*100</f>
        <v>-0.539936512959472</v>
      </c>
      <c r="L137" s="44"/>
      <c r="M137" s="38" t="n">
        <f aca="false">(((1+E137/100)/(1+K137/100))-1)*100</f>
        <v>0.102645511589694</v>
      </c>
      <c r="N137" s="38" t="n">
        <f aca="false">(((1+N136/100)*(1+M137/100))-1)*100</f>
        <v>111.558425885442</v>
      </c>
      <c r="O137" s="38" t="n">
        <f aca="false">IF(N137&lt;O136,O136,N137)</f>
        <v>125.624493196644</v>
      </c>
      <c r="Q137" s="44" t="e">
        <f aca="false">G137+H137</f>
        <v>#REF!</v>
      </c>
      <c r="T137" s="38"/>
    </row>
    <row r="138" customFormat="false" ht="12.75" hidden="false" customHeight="true" outlineLevel="0" collapsed="false">
      <c r="A138" s="42" t="n">
        <v>41971</v>
      </c>
      <c r="B138" s="37" t="n">
        <v>38538.9325</v>
      </c>
      <c r="C138" s="45" t="e">
        <f aca="false">#REF!*100</f>
        <v>#REF!</v>
      </c>
      <c r="D138" s="46" t="n">
        <v>175.8357</v>
      </c>
      <c r="E138" s="44" t="n">
        <f aca="false">(D138-D137)/D137*100</f>
        <v>-1.204298706983</v>
      </c>
      <c r="F138" s="44" t="n">
        <f aca="false">B138*D138</f>
        <v>6776520.17339025</v>
      </c>
      <c r="G138" s="44" t="n">
        <f aca="false">(A138-A137)/36500*F138</f>
        <v>185.658086942199</v>
      </c>
      <c r="H138" s="47" t="e">
        <f aca="false">B138*C138</f>
        <v>#REF!</v>
      </c>
      <c r="J138" s="46" t="n">
        <v>98.52</v>
      </c>
      <c r="K138" s="44" t="n">
        <f aca="false">(J138-J137)/J137*100</f>
        <v>-2.04519920061247</v>
      </c>
      <c r="L138" s="44"/>
      <c r="M138" s="38" t="n">
        <f aca="false">(((1+E138/100)/(1+K138/100))-1)*100</f>
        <v>0.858457662888457</v>
      </c>
      <c r="N138" s="38" t="n">
        <f aca="false">(((1+N137/100)*(1+M138/100))-1)*100</f>
        <v>113.374565403942</v>
      </c>
      <c r="O138" s="38" t="n">
        <f aca="false">IF(N138&lt;O137,O137,N138)</f>
        <v>125.624493196644</v>
      </c>
      <c r="Q138" s="44" t="e">
        <f aca="false">G138+H138</f>
        <v>#REF!</v>
      </c>
      <c r="T138" s="38"/>
    </row>
    <row r="139" customFormat="false" ht="12.75" hidden="false" customHeight="true" outlineLevel="0" collapsed="false">
      <c r="A139" s="42" t="n">
        <v>41973</v>
      </c>
      <c r="B139" s="37" t="n">
        <v>38538.9325</v>
      </c>
      <c r="C139" s="45" t="e">
        <f aca="false">#REF!*100</f>
        <v>#REF!</v>
      </c>
      <c r="D139" s="46" t="n">
        <v>175.8332</v>
      </c>
      <c r="E139" s="44" t="n">
        <f aca="false">(D139-D138)/D138*100</f>
        <v>-0.00142178181108713</v>
      </c>
      <c r="F139" s="44" t="n">
        <f aca="false">B139*D139</f>
        <v>6776423.826059</v>
      </c>
      <c r="G139" s="44" t="n">
        <f aca="false">(A139-A138)/36500*F139</f>
        <v>371.310894578575</v>
      </c>
      <c r="H139" s="47" t="e">
        <f aca="false">B139*C139</f>
        <v>#REF!</v>
      </c>
      <c r="J139" s="46" t="n">
        <v>98.52</v>
      </c>
      <c r="K139" s="44" t="n">
        <f aca="false">(J139-J138)/J138*100</f>
        <v>0</v>
      </c>
      <c r="L139" s="44"/>
      <c r="M139" s="38" t="n">
        <f aca="false">(((1+E139/100)/(1+K139/100))-1)*100</f>
        <v>-0.00142178181108399</v>
      </c>
      <c r="N139" s="38" t="n">
        <f aca="false">(((1+N138/100)*(1+M139/100))-1)*100</f>
        <v>113.371531683181</v>
      </c>
      <c r="O139" s="38" t="n">
        <f aca="false">IF(N139&lt;O138,O138,N139)</f>
        <v>125.624493196644</v>
      </c>
      <c r="Q139" s="44" t="e">
        <f aca="false">G139+H139</f>
        <v>#REF!</v>
      </c>
      <c r="T139" s="38"/>
    </row>
    <row r="140" customFormat="false" ht="12.75" hidden="false" customHeight="true" outlineLevel="0" collapsed="false">
      <c r="A140" s="42" t="n">
        <v>41974</v>
      </c>
      <c r="B140" s="37" t="n">
        <v>38538.9325</v>
      </c>
      <c r="C140" s="45" t="e">
        <f aca="false">#REF!*100</f>
        <v>#REF!</v>
      </c>
      <c r="D140" s="46" t="n">
        <v>172.9487</v>
      </c>
      <c r="E140" s="44" t="n">
        <f aca="false">(D140-D139)/D139*100</f>
        <v>-1.64047517761151</v>
      </c>
      <c r="F140" s="44" t="n">
        <f aca="false">B140*D140</f>
        <v>6665258.27526275</v>
      </c>
      <c r="G140" s="44" t="n">
        <f aca="false">(A140-A139)/36500*F140</f>
        <v>182.609815760623</v>
      </c>
      <c r="H140" s="47" t="e">
        <f aca="false">B140*C140</f>
        <v>#REF!</v>
      </c>
      <c r="J140" s="46" t="n">
        <v>96.404</v>
      </c>
      <c r="K140" s="44" t="n">
        <f aca="false">(J140-J139)/J139*100</f>
        <v>-2.14778725131953</v>
      </c>
      <c r="L140" s="44"/>
      <c r="M140" s="38" t="n">
        <f aca="false">(((1+E140/100)/(1+K140/100))-1)*100</f>
        <v>0.518447216938234</v>
      </c>
      <c r="N140" s="38" t="n">
        <f aca="false">(((1+N139/100)*(1+M140/100))-1)*100</f>
        <v>114.477750450931</v>
      </c>
      <c r="O140" s="38" t="n">
        <f aca="false">IF(N140&lt;O139,O139,N140)</f>
        <v>125.624493196644</v>
      </c>
      <c r="Q140" s="44" t="e">
        <f aca="false">G140+H140</f>
        <v>#REF!</v>
      </c>
      <c r="T140" s="38"/>
    </row>
    <row r="141" customFormat="false" ht="12.75" hidden="false" customHeight="true" outlineLevel="0" collapsed="false">
      <c r="A141" s="42" t="n">
        <v>41975</v>
      </c>
      <c r="B141" s="37" t="n">
        <v>38538.9325</v>
      </c>
      <c r="C141" s="45" t="e">
        <f aca="false">#REF!*100</f>
        <v>#REF!</v>
      </c>
      <c r="D141" s="46" t="n">
        <v>172.6067</v>
      </c>
      <c r="E141" s="44" t="n">
        <f aca="false">(D141-D140)/D140*100</f>
        <v>-0.197746499395493</v>
      </c>
      <c r="F141" s="44" t="n">
        <f aca="false">B141*D141</f>
        <v>6652077.96034775</v>
      </c>
      <c r="G141" s="44" t="n">
        <f aca="false">(A141-A140)/36500*F141</f>
        <v>182.248711242404</v>
      </c>
      <c r="H141" s="47" t="e">
        <f aca="false">B141*C141</f>
        <v>#REF!</v>
      </c>
      <c r="J141" s="46" t="n">
        <v>96.531</v>
      </c>
      <c r="K141" s="44" t="n">
        <f aca="false">(J141-J140)/J140*100</f>
        <v>0.131737272312362</v>
      </c>
      <c r="L141" s="44"/>
      <c r="M141" s="38" t="n">
        <f aca="false">(((1+E141/100)/(1+K141/100))-1)*100</f>
        <v>-0.329050289831501</v>
      </c>
      <c r="N141" s="38" t="n">
        <f aca="false">(((1+N140/100)*(1+M141/100))-1)*100</f>
        <v>113.772010791448</v>
      </c>
      <c r="O141" s="38" t="n">
        <f aca="false">IF(N141&lt;O140,O140,N141)</f>
        <v>125.624493196644</v>
      </c>
      <c r="Q141" s="44" t="e">
        <f aca="false">G141+H141</f>
        <v>#REF!</v>
      </c>
      <c r="T141" s="38"/>
    </row>
    <row r="142" customFormat="false" ht="12.75" hidden="false" customHeight="true" outlineLevel="0" collapsed="false">
      <c r="A142" s="42" t="n">
        <v>41976</v>
      </c>
      <c r="B142" s="37" t="n">
        <v>38538.9325</v>
      </c>
      <c r="C142" s="45" t="e">
        <f aca="false">#REF!*100</f>
        <v>#REF!</v>
      </c>
      <c r="D142" s="46" t="n">
        <v>172.7077</v>
      </c>
      <c r="E142" s="44" t="n">
        <f aca="false">(D142-D141)/D141*100</f>
        <v>0.0585145304324798</v>
      </c>
      <c r="F142" s="44" t="n">
        <f aca="false">B142*D142</f>
        <v>6655970.39253025</v>
      </c>
      <c r="G142" s="44" t="n">
        <f aca="false">(A142-A141)/36500*F142</f>
        <v>182.355353220007</v>
      </c>
      <c r="H142" s="47" t="e">
        <f aca="false">B142*C142</f>
        <v>#REF!</v>
      </c>
      <c r="J142" s="46" t="n">
        <v>96.492</v>
      </c>
      <c r="K142" s="44" t="n">
        <f aca="false">(J142-J141)/J141*100</f>
        <v>-0.0404015290424853</v>
      </c>
      <c r="L142" s="44"/>
      <c r="M142" s="38" t="n">
        <f aca="false">(((1+E142/100)/(1+K142/100))-1)*100</f>
        <v>0.0989560392278932</v>
      </c>
      <c r="N142" s="38" t="n">
        <f aca="false">(((1+N141/100)*(1+M142/100))-1)*100</f>
        <v>113.983551106305</v>
      </c>
      <c r="O142" s="38" t="n">
        <f aca="false">IF(N142&lt;O141,O141,N142)</f>
        <v>125.624493196644</v>
      </c>
      <c r="Q142" s="44" t="e">
        <f aca="false">G142+H142</f>
        <v>#REF!</v>
      </c>
      <c r="T142" s="38"/>
    </row>
    <row r="143" customFormat="false" ht="12.75" hidden="false" customHeight="true" outlineLevel="0" collapsed="false">
      <c r="A143" s="42" t="n">
        <v>41977</v>
      </c>
      <c r="B143" s="37" t="n">
        <v>38538.9325</v>
      </c>
      <c r="C143" s="45" t="e">
        <f aca="false">#REF!*100</f>
        <v>#REF!</v>
      </c>
      <c r="D143" s="46" t="n">
        <v>171.6084</v>
      </c>
      <c r="E143" s="44" t="n">
        <f aca="false">(D143-D142)/D142*100</f>
        <v>-0.636508968621549</v>
      </c>
      <c r="F143" s="44" t="n">
        <f aca="false">B143*D143</f>
        <v>6613604.544033</v>
      </c>
      <c r="G143" s="44" t="n">
        <f aca="false">(A143-A142)/36500*F143</f>
        <v>181.194645042</v>
      </c>
      <c r="H143" s="47" t="e">
        <f aca="false">B143*C143</f>
        <v>#REF!</v>
      </c>
      <c r="J143" s="46" t="n">
        <v>96.31</v>
      </c>
      <c r="K143" s="44" t="n">
        <f aca="false">(J143-J142)/J142*100</f>
        <v>-0.188616672884801</v>
      </c>
      <c r="L143" s="44"/>
      <c r="M143" s="38" t="n">
        <f aca="false">(((1+E143/100)/(1+K143/100))-1)*100</f>
        <v>-0.448738691727035</v>
      </c>
      <c r="N143" s="38" t="n">
        <f aca="false">(((1+N142/100)*(1+M143/100))-1)*100</f>
        <v>113.02332411856</v>
      </c>
      <c r="O143" s="38" t="n">
        <f aca="false">IF(N143&lt;O142,O142,N143)</f>
        <v>125.624493196644</v>
      </c>
      <c r="Q143" s="44" t="e">
        <f aca="false">G143+H143</f>
        <v>#REF!</v>
      </c>
      <c r="T143" s="38"/>
    </row>
    <row r="144" customFormat="false" ht="12.75" hidden="false" customHeight="true" outlineLevel="0" collapsed="false">
      <c r="A144" s="42" t="n">
        <v>41978</v>
      </c>
      <c r="B144" s="37" t="n">
        <v>38538.9325</v>
      </c>
      <c r="C144" s="45" t="e">
        <f aca="false">#REF!*100</f>
        <v>#REF!</v>
      </c>
      <c r="D144" s="46" t="n">
        <v>170.7747</v>
      </c>
      <c r="E144" s="44" t="n">
        <f aca="false">(D144-D143)/D143*100</f>
        <v>-0.485815379666726</v>
      </c>
      <c r="F144" s="44" t="n">
        <f aca="false">B144*D144</f>
        <v>6581474.63600775</v>
      </c>
      <c r="G144" s="44" t="n">
        <f aca="false">(A144-A143)/36500*F144</f>
        <v>180.314373589253</v>
      </c>
      <c r="H144" s="47" t="e">
        <f aca="false">B144*C144</f>
        <v>#REF!</v>
      </c>
      <c r="J144" s="46" t="n">
        <v>95.574</v>
      </c>
      <c r="K144" s="44" t="n">
        <f aca="false">(J144-J143)/J143*100</f>
        <v>-0.76419894091995</v>
      </c>
      <c r="L144" s="44"/>
      <c r="M144" s="38" t="n">
        <f aca="false">(((1+E144/100)/(1+K144/100))-1)*100</f>
        <v>0.280527348277748</v>
      </c>
      <c r="N144" s="38" t="n">
        <f aca="false">(((1+N143/100)*(1+M144/100))-1)*100</f>
        <v>113.620912800923</v>
      </c>
      <c r="O144" s="38" t="n">
        <f aca="false">IF(N144&lt;O143,O143,N144)</f>
        <v>125.624493196644</v>
      </c>
      <c r="Q144" s="44" t="e">
        <f aca="false">G144+H144</f>
        <v>#REF!</v>
      </c>
      <c r="T144" s="38"/>
    </row>
    <row r="145" customFormat="false" ht="12.75" hidden="false" customHeight="true" outlineLevel="0" collapsed="false">
      <c r="A145" s="42" t="n">
        <v>41981</v>
      </c>
      <c r="B145" s="37" t="n">
        <v>38538.9325</v>
      </c>
      <c r="C145" s="45" t="e">
        <f aca="false">#REF!*100</f>
        <v>#REF!</v>
      </c>
      <c r="D145" s="46" t="n">
        <v>169.7988</v>
      </c>
      <c r="E145" s="44" t="n">
        <f aca="false">(D145-D144)/D144*100</f>
        <v>-0.571454670978778</v>
      </c>
      <c r="F145" s="44" t="n">
        <f aca="false">B145*D145</f>
        <v>6543864.491781</v>
      </c>
      <c r="G145" s="44" t="n">
        <f aca="false">(A145-A144)/36500*F145</f>
        <v>537.851876036795</v>
      </c>
      <c r="H145" s="47" t="e">
        <f aca="false">B145*C145</f>
        <v>#REF!</v>
      </c>
      <c r="J145" s="46" t="n">
        <v>95.27</v>
      </c>
      <c r="K145" s="44" t="n">
        <f aca="false">(J145-J144)/J144*100</f>
        <v>-0.318078138405845</v>
      </c>
      <c r="L145" s="44"/>
      <c r="M145" s="38" t="n">
        <f aca="false">(((1+E145/100)/(1+K145/100))-1)*100</f>
        <v>-0.254185039615051</v>
      </c>
      <c r="N145" s="38" t="n">
        <f aca="false">(((1+N144/100)*(1+M145/100))-1)*100</f>
        <v>113.077920399094</v>
      </c>
      <c r="O145" s="38" t="n">
        <f aca="false">IF(N145&lt;O144,O144,N145)</f>
        <v>125.624493196644</v>
      </c>
      <c r="Q145" s="44" t="e">
        <f aca="false">G145+H145</f>
        <v>#REF!</v>
      </c>
      <c r="T145" s="38"/>
    </row>
    <row r="146" customFormat="false" ht="12.75" hidden="false" customHeight="true" outlineLevel="0" collapsed="false">
      <c r="A146" s="42" t="n">
        <v>41982</v>
      </c>
      <c r="B146" s="37" t="n">
        <v>38538.9325</v>
      </c>
      <c r="C146" s="45" t="e">
        <f aca="false">#REF!*100</f>
        <v>#REF!</v>
      </c>
      <c r="D146" s="46" t="n">
        <v>168.0717</v>
      </c>
      <c r="E146" s="44" t="n">
        <f aca="false">(D146-D145)/D145*100</f>
        <v>-1.01714499749115</v>
      </c>
      <c r="F146" s="44" t="n">
        <f aca="false">B146*D146</f>
        <v>6477303.90146025</v>
      </c>
      <c r="G146" s="44" t="n">
        <f aca="false">(A146-A145)/36500*F146</f>
        <v>177.460380861925</v>
      </c>
      <c r="H146" s="47" t="e">
        <f aca="false">B146*C146</f>
        <v>#REF!</v>
      </c>
      <c r="J146" s="46" t="n">
        <v>94.533</v>
      </c>
      <c r="K146" s="44" t="n">
        <f aca="false">(J146-J145)/J145*100</f>
        <v>-0.773590847066227</v>
      </c>
      <c r="L146" s="44"/>
      <c r="M146" s="38" t="n">
        <f aca="false">(((1+E146/100)/(1+K146/100))-1)*100</f>
        <v>-0.245452951995406</v>
      </c>
      <c r="N146" s="38" t="n">
        <f aca="false">(((1+N145/100)*(1+M146/100))-1)*100</f>
        <v>112.554914353424</v>
      </c>
      <c r="O146" s="38" t="n">
        <f aca="false">IF(N146&lt;O145,O145,N146)</f>
        <v>125.624493196644</v>
      </c>
      <c r="Q146" s="44" t="e">
        <f aca="false">G146+H146</f>
        <v>#REF!</v>
      </c>
      <c r="T146" s="38"/>
    </row>
    <row r="147" customFormat="false" ht="12.75" hidden="false" customHeight="true" outlineLevel="0" collapsed="false">
      <c r="A147" s="42" t="n">
        <v>41983</v>
      </c>
      <c r="B147" s="37" t="n">
        <v>38538.9325</v>
      </c>
      <c r="C147" s="45" t="e">
        <f aca="false">#REF!*100</f>
        <v>#REF!</v>
      </c>
      <c r="D147" s="46" t="n">
        <v>167.5749</v>
      </c>
      <c r="E147" s="44" t="n">
        <f aca="false">(D147-D146)/D146*100</f>
        <v>-0.29558813292183</v>
      </c>
      <c r="F147" s="44" t="n">
        <f aca="false">B147*D147</f>
        <v>6458157.75979425</v>
      </c>
      <c r="G147" s="44" t="n">
        <f aca="false">(A147-A146)/36500*F147</f>
        <v>176.935829035459</v>
      </c>
      <c r="H147" s="47" t="e">
        <f aca="false">B147*C147</f>
        <v>#REF!</v>
      </c>
      <c r="J147" s="46" t="n">
        <v>93.63</v>
      </c>
      <c r="K147" s="44" t="n">
        <f aca="false">(J147-J146)/J146*100</f>
        <v>-0.955221985973158</v>
      </c>
      <c r="L147" s="44"/>
      <c r="M147" s="38" t="n">
        <f aca="false">(((1+E147/100)/(1+K147/100))-1)*100</f>
        <v>0.665995589346369</v>
      </c>
      <c r="N147" s="38" t="n">
        <f aca="false">(((1+N146/100)*(1+M147/100))-1)*100</f>
        <v>113.970520707956</v>
      </c>
      <c r="O147" s="38" t="n">
        <f aca="false">IF(N147&lt;O146,O146,N147)</f>
        <v>125.624493196644</v>
      </c>
      <c r="Q147" s="44" t="e">
        <f aca="false">G147+H147</f>
        <v>#REF!</v>
      </c>
      <c r="T147" s="38"/>
    </row>
    <row r="148" customFormat="false" ht="12.75" hidden="false" customHeight="true" outlineLevel="0" collapsed="false">
      <c r="A148" s="42" t="n">
        <v>41984</v>
      </c>
      <c r="B148" s="37" t="n">
        <v>38538.9325</v>
      </c>
      <c r="C148" s="45" t="e">
        <f aca="false">#REF!*100</f>
        <v>#REF!</v>
      </c>
      <c r="D148" s="46" t="n">
        <v>165.8079</v>
      </c>
      <c r="E148" s="44" t="n">
        <f aca="false">(D148-D147)/D147*100</f>
        <v>-1.05445385914002</v>
      </c>
      <c r="F148" s="44" t="n">
        <f aca="false">B148*D148</f>
        <v>6390059.46606675</v>
      </c>
      <c r="G148" s="44" t="n">
        <f aca="false">(A148-A147)/36500*F148</f>
        <v>175.070122357993</v>
      </c>
      <c r="H148" s="47" t="e">
        <f aca="false">B148*C148</f>
        <v>#REF!</v>
      </c>
      <c r="J148" s="46" t="n">
        <v>91.178</v>
      </c>
      <c r="K148" s="44" t="n">
        <f aca="false">(J148-J147)/J147*100</f>
        <v>-2.61881875467265</v>
      </c>
      <c r="L148" s="44"/>
      <c r="M148" s="38" t="n">
        <f aca="false">(((1+E148/100)/(1+K148/100))-1)*100</f>
        <v>1.6064345035943</v>
      </c>
      <c r="N148" s="38" t="n">
        <f aca="false">(((1+N147/100)*(1+M148/100))-1)*100</f>
        <v>117.40781698013</v>
      </c>
      <c r="O148" s="38" t="n">
        <f aca="false">IF(N148&lt;O147,O147,N148)</f>
        <v>125.624493196644</v>
      </c>
      <c r="Q148" s="44" t="e">
        <f aca="false">G148+H148</f>
        <v>#REF!</v>
      </c>
      <c r="T148" s="38"/>
    </row>
    <row r="149" customFormat="false" ht="12.75" hidden="false" customHeight="true" outlineLevel="0" collapsed="false">
      <c r="A149" s="42" t="n">
        <v>41985</v>
      </c>
      <c r="B149" s="37" t="n">
        <v>38538.9325</v>
      </c>
      <c r="C149" s="45" t="e">
        <f aca="false">#REF!*100</f>
        <v>#REF!</v>
      </c>
      <c r="D149" s="46" t="n">
        <v>165.1584</v>
      </c>
      <c r="E149" s="44" t="n">
        <f aca="false">(D149-D148)/D148*100</f>
        <v>-0.391718368063276</v>
      </c>
      <c r="F149" s="44" t="n">
        <f aca="false">B149*D149</f>
        <v>6365028.429408</v>
      </c>
      <c r="G149" s="44" t="n">
        <f aca="false">(A149-A148)/36500*F149</f>
        <v>174.384340531726</v>
      </c>
      <c r="H149" s="47" t="e">
        <f aca="false">B149*C149</f>
        <v>#REF!</v>
      </c>
      <c r="J149" s="46" t="n">
        <v>90.356</v>
      </c>
      <c r="K149" s="44" t="n">
        <f aca="false">(J149-J148)/J148*100</f>
        <v>-0.901533264603306</v>
      </c>
      <c r="L149" s="44"/>
      <c r="M149" s="38" t="n">
        <f aca="false">(((1+E149/100)/(1+K149/100))-1)*100</f>
        <v>0.514452860205483</v>
      </c>
      <c r="N149" s="38" t="n">
        <f aca="false">(((1+N148/100)*(1+M149/100))-1)*100</f>
        <v>118.526277712894</v>
      </c>
      <c r="O149" s="38" t="n">
        <f aca="false">IF(N149&lt;O148,O148,N149)</f>
        <v>125.624493196644</v>
      </c>
      <c r="Q149" s="44" t="e">
        <f aca="false">G149+H149</f>
        <v>#REF!</v>
      </c>
      <c r="T149" s="38"/>
    </row>
    <row r="150" customFormat="false" ht="12.75" hidden="false" customHeight="true" outlineLevel="0" collapsed="false">
      <c r="A150" s="42" t="n">
        <v>41988</v>
      </c>
      <c r="B150" s="37" t="n">
        <v>38538.9325</v>
      </c>
      <c r="C150" s="45" t="e">
        <f aca="false">#REF!*100</f>
        <v>#REF!</v>
      </c>
      <c r="D150" s="46" t="n">
        <v>164.9756</v>
      </c>
      <c r="E150" s="44" t="n">
        <f aca="false">(D150-D149)/D149*100</f>
        <v>-0.110681624428436</v>
      </c>
      <c r="F150" s="44" t="n">
        <f aca="false">B150*D150</f>
        <v>6357983.512547</v>
      </c>
      <c r="G150" s="44" t="n">
        <f aca="false">(A150-A149)/36500*F150</f>
        <v>522.57398733263</v>
      </c>
      <c r="H150" s="47" t="e">
        <f aca="false">B150*C150</f>
        <v>#REF!</v>
      </c>
      <c r="J150" s="46" t="n">
        <v>88.505</v>
      </c>
      <c r="K150" s="44" t="n">
        <f aca="false">(J150-J149)/J149*100</f>
        <v>-2.04856346009119</v>
      </c>
      <c r="L150" s="44"/>
      <c r="M150" s="38" t="n">
        <f aca="false">(((1+E150/100)/(1+K150/100))-1)*100</f>
        <v>1.97841083716337</v>
      </c>
      <c r="N150" s="38" t="n">
        <f aca="false">(((1+N149/100)*(1+M150/100))-1)*100</f>
        <v>122.849625273216</v>
      </c>
      <c r="O150" s="38" t="n">
        <f aca="false">IF(N150&lt;O149,O149,N150)</f>
        <v>125.624493196644</v>
      </c>
      <c r="Q150" s="44" t="e">
        <f aca="false">G150+H150</f>
        <v>#REF!</v>
      </c>
      <c r="T150" s="38"/>
    </row>
    <row r="151" customFormat="false" ht="12.75" hidden="false" customHeight="true" outlineLevel="0" collapsed="false">
      <c r="A151" s="42" t="n">
        <v>41989</v>
      </c>
      <c r="B151" s="37" t="n">
        <v>38538.9325</v>
      </c>
      <c r="C151" s="45" t="e">
        <f aca="false">#REF!*100</f>
        <v>#REF!</v>
      </c>
      <c r="D151" s="46" t="n">
        <v>163.5664</v>
      </c>
      <c r="E151" s="44" t="n">
        <f aca="false">(D151-D150)/D150*100</f>
        <v>-0.85418692218728</v>
      </c>
      <c r="F151" s="44" t="n">
        <f aca="false">B151*D151</f>
        <v>6303674.448868</v>
      </c>
      <c r="G151" s="44" t="n">
        <f aca="false">(A151-A150)/36500*F151</f>
        <v>172.703409558027</v>
      </c>
      <c r="H151" s="47" t="e">
        <f aca="false">B151*C151</f>
        <v>#REF!</v>
      </c>
      <c r="J151" s="46" t="n">
        <v>87.494</v>
      </c>
      <c r="K151" s="44" t="n">
        <f aca="false">(J151-J150)/J150*100</f>
        <v>-1.14230834416134</v>
      </c>
      <c r="L151" s="44"/>
      <c r="M151" s="38" t="n">
        <f aca="false">(((1+E151/100)/(1+K151/100))-1)*100</f>
        <v>0.291450687496453</v>
      </c>
      <c r="N151" s="38" t="n">
        <f aca="false">(((1+N150/100)*(1+M151/100))-1)*100</f>
        <v>123.499122038158</v>
      </c>
      <c r="O151" s="38" t="n">
        <f aca="false">IF(N151&lt;O150,O150,N151)</f>
        <v>125.624493196644</v>
      </c>
      <c r="Q151" s="44" t="e">
        <f aca="false">G151+H151</f>
        <v>#REF!</v>
      </c>
      <c r="T151" s="38"/>
    </row>
    <row r="152" customFormat="false" ht="12.75" hidden="false" customHeight="true" outlineLevel="0" collapsed="false">
      <c r="A152" s="42" t="n">
        <v>41990</v>
      </c>
      <c r="B152" s="37" t="n">
        <v>38538.9325</v>
      </c>
      <c r="C152" s="45" t="e">
        <f aca="false">#REF!*100</f>
        <v>#REF!</v>
      </c>
      <c r="D152" s="46" t="n">
        <v>160.9521</v>
      </c>
      <c r="E152" s="44" t="n">
        <f aca="false">(D152-D151)/D151*100</f>
        <v>-1.59831114458714</v>
      </c>
      <c r="F152" s="44" t="n">
        <f aca="false">B152*D152</f>
        <v>6202922.11763325</v>
      </c>
      <c r="G152" s="44" t="n">
        <f aca="false">(A152-A151)/36500*F152</f>
        <v>169.943071715979</v>
      </c>
      <c r="H152" s="47" t="e">
        <f aca="false">B152*C152</f>
        <v>#REF!</v>
      </c>
      <c r="J152" s="46" t="n">
        <v>85.056</v>
      </c>
      <c r="K152" s="44" t="n">
        <f aca="false">(J152-J151)/J151*100</f>
        <v>-2.78647678697968</v>
      </c>
      <c r="L152" s="44"/>
      <c r="M152" s="38" t="n">
        <f aca="false">(((1+E152/100)/(1+K152/100))-1)*100</f>
        <v>1.22222259118103</v>
      </c>
      <c r="N152" s="38" t="n">
        <f aca="false">(((1+N151/100)*(1+M152/100))-1)*100</f>
        <v>126.230778798799</v>
      </c>
      <c r="O152" s="38" t="n">
        <f aca="false">IF(N152&lt;O151,O151,N152)</f>
        <v>126.230778798799</v>
      </c>
      <c r="Q152" s="44" t="e">
        <f aca="false">G152+H152</f>
        <v>#REF!</v>
      </c>
      <c r="T152" s="38"/>
    </row>
    <row r="153" customFormat="false" ht="12.75" hidden="false" customHeight="true" outlineLevel="0" collapsed="false">
      <c r="A153" s="42" t="n">
        <v>41991</v>
      </c>
      <c r="B153" s="37" t="n">
        <v>38538.9325</v>
      </c>
      <c r="C153" s="45" t="e">
        <f aca="false">#REF!*100</f>
        <v>#REF!</v>
      </c>
      <c r="D153" s="46" t="n">
        <v>161.7886</v>
      </c>
      <c r="E153" s="44" t="n">
        <f aca="false">(D153-D152)/D152*100</f>
        <v>0.519719842114518</v>
      </c>
      <c r="F153" s="44" t="n">
        <f aca="false">B153*D153</f>
        <v>6235159.9346695</v>
      </c>
      <c r="G153" s="44" t="n">
        <f aca="false">(A153-A152)/36500*F153</f>
        <v>170.826299579986</v>
      </c>
      <c r="H153" s="47" t="e">
        <f aca="false">B153*C153</f>
        <v>#REF!</v>
      </c>
      <c r="J153" s="46" t="n">
        <v>86.897</v>
      </c>
      <c r="K153" s="44" t="n">
        <f aca="false">(J153-J152)/J152*100</f>
        <v>2.16445635816404</v>
      </c>
      <c r="L153" s="44"/>
      <c r="M153" s="38" t="n">
        <f aca="false">(((1+E153/100)/(1+K153/100))-1)*100</f>
        <v>-1.60989112522997</v>
      </c>
      <c r="N153" s="38" t="n">
        <f aca="false">(((1+N152/100)*(1+M153/100))-1)*100</f>
        <v>122.588709568379</v>
      </c>
      <c r="O153" s="38" t="n">
        <f aca="false">IF(N153&lt;O152,O152,N153)</f>
        <v>126.230778798799</v>
      </c>
      <c r="Q153" s="44" t="e">
        <f aca="false">G153+H153</f>
        <v>#REF!</v>
      </c>
      <c r="T153" s="38"/>
    </row>
    <row r="154" customFormat="false" ht="12.75" hidden="false" customHeight="true" outlineLevel="0" collapsed="false">
      <c r="A154" s="42" t="n">
        <v>41992</v>
      </c>
      <c r="B154" s="37" t="n">
        <v>38538.9325</v>
      </c>
      <c r="C154" s="45" t="e">
        <f aca="false">#REF!*100</f>
        <v>#REF!</v>
      </c>
      <c r="D154" s="46" t="n">
        <v>164.1212</v>
      </c>
      <c r="E154" s="44" t="n">
        <f aca="false">(D154-D153)/D153*100</f>
        <v>1.44175794833504</v>
      </c>
      <c r="F154" s="44" t="n">
        <f aca="false">B154*D154</f>
        <v>6325055.848619</v>
      </c>
      <c r="G154" s="44" t="n">
        <f aca="false">(A154-A153)/36500*F154</f>
        <v>173.289201332027</v>
      </c>
      <c r="H154" s="47" t="e">
        <f aca="false">B154*C154</f>
        <v>#REF!</v>
      </c>
      <c r="J154" s="46" t="n">
        <v>88.045</v>
      </c>
      <c r="K154" s="44" t="n">
        <f aca="false">(J154-J153)/J153*100</f>
        <v>1.32110429589053</v>
      </c>
      <c r="L154" s="44"/>
      <c r="M154" s="38" t="n">
        <f aca="false">(((1+E154/100)/(1+K154/100))-1)*100</f>
        <v>0.11908047517144</v>
      </c>
      <c r="N154" s="38" t="n">
        <f aca="false">(((1+N153/100)*(1+M154/100))-1)*100</f>
        <v>122.853769261411</v>
      </c>
      <c r="O154" s="38" t="n">
        <f aca="false">IF(N154&lt;O153,O153,N154)</f>
        <v>126.230778798799</v>
      </c>
      <c r="Q154" s="44" t="e">
        <f aca="false">G154+H154</f>
        <v>#REF!</v>
      </c>
      <c r="T154" s="38"/>
    </row>
    <row r="155" customFormat="false" ht="12.75" hidden="false" customHeight="true" outlineLevel="0" collapsed="false">
      <c r="A155" s="42" t="n">
        <v>41995</v>
      </c>
      <c r="B155" s="37" t="n">
        <v>38538.9325</v>
      </c>
      <c r="C155" s="45" t="e">
        <f aca="false">#REF!*100</f>
        <v>#REF!</v>
      </c>
      <c r="D155" s="46" t="n">
        <v>167.2382</v>
      </c>
      <c r="E155" s="44" t="n">
        <f aca="false">(D155-D154)/D154*100</f>
        <v>1.89920619639633</v>
      </c>
      <c r="F155" s="44" t="n">
        <f aca="false">B155*D155</f>
        <v>6445181.7012215</v>
      </c>
      <c r="G155" s="44" t="n">
        <f aca="false">(A155-A154)/36500*F155</f>
        <v>529.740961744233</v>
      </c>
      <c r="H155" s="47" t="e">
        <f aca="false">B155*C155</f>
        <v>#REF!</v>
      </c>
      <c r="J155" s="46" t="n">
        <v>89.84</v>
      </c>
      <c r="K155" s="44" t="n">
        <f aca="false">(J155-J154)/J154*100</f>
        <v>2.03873019478676</v>
      </c>
      <c r="L155" s="44"/>
      <c r="M155" s="38" t="n">
        <f aca="false">(((1+E155/100)/(1+K155/100))-1)*100</f>
        <v>-0.136736313872254</v>
      </c>
      <c r="N155" s="38" t="n">
        <f aca="false">(((1+N154/100)*(1+M155/100))-1)*100</f>
        <v>122.549047231997</v>
      </c>
      <c r="O155" s="38" t="n">
        <f aca="false">IF(N155&lt;O154,O154,N155)</f>
        <v>126.230778798799</v>
      </c>
      <c r="Q155" s="44" t="e">
        <f aca="false">G155+H155</f>
        <v>#REF!</v>
      </c>
      <c r="T155" s="38"/>
    </row>
    <row r="156" customFormat="false" ht="12.75" hidden="false" customHeight="true" outlineLevel="0" collapsed="false">
      <c r="A156" s="42" t="n">
        <v>41996</v>
      </c>
      <c r="B156" s="37" t="n">
        <v>38538.9325</v>
      </c>
      <c r="C156" s="45" t="e">
        <f aca="false">#REF!*100</f>
        <v>#REF!</v>
      </c>
      <c r="D156" s="46" t="n">
        <v>169.4996</v>
      </c>
      <c r="E156" s="44" t="n">
        <f aca="false">(D156-D155)/D155*100</f>
        <v>1.35220302538534</v>
      </c>
      <c r="F156" s="44" t="n">
        <f aca="false">B156*D156</f>
        <v>6532333.643177</v>
      </c>
      <c r="G156" s="44" t="n">
        <f aca="false">(A156-A155)/36500*F156</f>
        <v>178.968045018548</v>
      </c>
      <c r="H156" s="47" t="e">
        <f aca="false">B156*C156</f>
        <v>#REF!</v>
      </c>
      <c r="J156" s="46" t="n">
        <v>90.184</v>
      </c>
      <c r="K156" s="44" t="n">
        <f aca="false">(J156-J155)/J155*100</f>
        <v>0.382902938557429</v>
      </c>
      <c r="L156" s="44"/>
      <c r="M156" s="38" t="n">
        <f aca="false">(((1+E156/100)/(1+K156/100))-1)*100</f>
        <v>0.965602765464157</v>
      </c>
      <c r="N156" s="38" t="n">
        <f aca="false">(((1+N155/100)*(1+M156/100))-1)*100</f>
        <v>124.697986986584</v>
      </c>
      <c r="O156" s="38" t="n">
        <f aca="false">IF(N156&lt;O155,O155,N156)</f>
        <v>126.230778798799</v>
      </c>
      <c r="Q156" s="44" t="e">
        <f aca="false">G156+H156</f>
        <v>#REF!</v>
      </c>
      <c r="T156" s="38"/>
    </row>
    <row r="157" customFormat="false" ht="12.75" hidden="false" customHeight="true" outlineLevel="0" collapsed="false">
      <c r="A157" s="42" t="n">
        <v>41997</v>
      </c>
      <c r="B157" s="37" t="n">
        <v>38538.9325</v>
      </c>
      <c r="C157" s="45" t="e">
        <f aca="false">#REF!*100</f>
        <v>#REF!</v>
      </c>
      <c r="D157" s="46" t="n">
        <v>171.0191</v>
      </c>
      <c r="E157" s="44" t="n">
        <f aca="false">(D157-D156)/D156*100</f>
        <v>0.896462292536397</v>
      </c>
      <c r="F157" s="44" t="n">
        <f aca="false">B157*D157</f>
        <v>6590893.55111075</v>
      </c>
      <c r="G157" s="44" t="n">
        <f aca="false">(A157-A156)/36500*F157</f>
        <v>180.572426057829</v>
      </c>
      <c r="H157" s="47" t="e">
        <f aca="false">B157*C157</f>
        <v>#REF!</v>
      </c>
      <c r="J157" s="46" t="n">
        <v>90.184</v>
      </c>
      <c r="K157" s="44" t="n">
        <f aca="false">(J157-J156)/J156*100</f>
        <v>0</v>
      </c>
      <c r="L157" s="44"/>
      <c r="M157" s="38" t="n">
        <f aca="false">(((1+E157/100)/(1+K157/100))-1)*100</f>
        <v>0.896462292536393</v>
      </c>
      <c r="N157" s="38" t="n">
        <f aca="false">(((1+N156/100)*(1+M157/100))-1)*100</f>
        <v>126.712319712007</v>
      </c>
      <c r="O157" s="38" t="n">
        <f aca="false">IF(N157&lt;O156,O156,N157)</f>
        <v>126.712319712007</v>
      </c>
      <c r="Q157" s="44" t="e">
        <f aca="false">G157+H157</f>
        <v>#REF!</v>
      </c>
      <c r="T157" s="38"/>
    </row>
    <row r="158" customFormat="false" ht="12.75" hidden="false" customHeight="true" outlineLevel="0" collapsed="false">
      <c r="A158" s="42" t="n">
        <v>42002</v>
      </c>
      <c r="B158" s="37" t="n">
        <v>38538.9325</v>
      </c>
      <c r="C158" s="45" t="e">
        <f aca="false">#REF!*100</f>
        <v>#REF!</v>
      </c>
      <c r="D158" s="46" t="n">
        <v>171.0216</v>
      </c>
      <c r="E158" s="44" t="n">
        <f aca="false">(D158-D157)/D157*100</f>
        <v>0.00146182502422111</v>
      </c>
      <c r="F158" s="44" t="n">
        <f aca="false">B158*D158</f>
        <v>6590989.898442</v>
      </c>
      <c r="G158" s="44" t="n">
        <f aca="false">(A158-A157)/36500*F158</f>
        <v>902.875328553699</v>
      </c>
      <c r="H158" s="47" t="e">
        <f aca="false">B158*C158</f>
        <v>#REF!</v>
      </c>
      <c r="J158" s="46" t="n">
        <v>90.184</v>
      </c>
      <c r="K158" s="44" t="n">
        <f aca="false">(J158-J157)/J157*100</f>
        <v>0</v>
      </c>
      <c r="L158" s="44"/>
      <c r="M158" s="38" t="n">
        <f aca="false">(((1+E158/100)/(1+K158/100))-1)*100</f>
        <v>0.00146182502422931</v>
      </c>
      <c r="N158" s="38" t="n">
        <f aca="false">(((1+N157/100)*(1+M158/100))-1)*100</f>
        <v>126.715633849429</v>
      </c>
      <c r="O158" s="38" t="n">
        <f aca="false">IF(N158&lt;O157,O157,N158)</f>
        <v>126.715633849429</v>
      </c>
      <c r="Q158" s="44" t="e">
        <f aca="false">G158+H158</f>
        <v>#REF!</v>
      </c>
      <c r="T158" s="38"/>
    </row>
    <row r="159" customFormat="false" ht="12.75" hidden="false" customHeight="true" outlineLevel="0" collapsed="false">
      <c r="B159" s="37"/>
      <c r="C159" s="38"/>
      <c r="E159" s="38"/>
      <c r="L159" s="38"/>
    </row>
    <row r="160" customFormat="false" ht="12.75" hidden="false" customHeight="true" outlineLevel="0" collapsed="false">
      <c r="B160" s="37"/>
      <c r="C160" s="38"/>
      <c r="E160" s="38"/>
      <c r="L160" s="38"/>
    </row>
    <row r="161" customFormat="false" ht="12.75" hidden="false" customHeight="true" outlineLevel="0" collapsed="false">
      <c r="B161" s="37"/>
      <c r="C161" s="38"/>
      <c r="E161" s="38"/>
      <c r="L161" s="38"/>
    </row>
    <row r="162" customFormat="false" ht="12.75" hidden="false" customHeight="true" outlineLevel="0" collapsed="false">
      <c r="B162" s="37"/>
      <c r="C162" s="38"/>
      <c r="E162" s="38"/>
      <c r="L162" s="38"/>
    </row>
    <row r="163" customFormat="false" ht="12.75" hidden="false" customHeight="true" outlineLevel="0" collapsed="false">
      <c r="B163" s="37"/>
      <c r="C163" s="38"/>
      <c r="E163" s="38"/>
      <c r="L163" s="38"/>
    </row>
    <row r="164" customFormat="false" ht="12.75" hidden="false" customHeight="true" outlineLevel="0" collapsed="false">
      <c r="B164" s="37"/>
      <c r="C164" s="38"/>
      <c r="E164" s="38"/>
      <c r="L164" s="38"/>
    </row>
    <row r="165" customFormat="false" ht="12.75" hidden="false" customHeight="true" outlineLevel="0" collapsed="false">
      <c r="B165" s="37"/>
      <c r="C165" s="38"/>
      <c r="E165" s="38"/>
      <c r="L165" s="38"/>
    </row>
    <row r="166" customFormat="false" ht="12.75" hidden="false" customHeight="true" outlineLevel="0" collapsed="false">
      <c r="B166" s="37"/>
      <c r="C166" s="38"/>
      <c r="E166" s="38"/>
      <c r="L166" s="38"/>
    </row>
    <row r="167" customFormat="false" ht="12.75" hidden="false" customHeight="true" outlineLevel="0" collapsed="false">
      <c r="B167" s="37"/>
      <c r="C167" s="38"/>
      <c r="E167" s="38"/>
      <c r="L167" s="38"/>
    </row>
    <row r="168" customFormat="false" ht="12.75" hidden="false" customHeight="true" outlineLevel="0" collapsed="false">
      <c r="B168" s="37"/>
      <c r="C168" s="38"/>
      <c r="E168" s="38"/>
      <c r="L168" s="38"/>
    </row>
    <row r="169" customFormat="false" ht="12.75" hidden="false" customHeight="true" outlineLevel="0" collapsed="false">
      <c r="B169" s="37"/>
      <c r="C169" s="38"/>
      <c r="E169" s="38"/>
      <c r="L169" s="38"/>
    </row>
    <row r="170" customFormat="false" ht="12.75" hidden="false" customHeight="true" outlineLevel="0" collapsed="false">
      <c r="B170" s="37"/>
      <c r="C170" s="38"/>
      <c r="E170" s="38"/>
      <c r="L170" s="38"/>
    </row>
    <row r="171" customFormat="false" ht="12.75" hidden="false" customHeight="true" outlineLevel="0" collapsed="false">
      <c r="B171" s="37"/>
      <c r="C171" s="38"/>
      <c r="E171" s="38"/>
      <c r="L171" s="38"/>
    </row>
    <row r="172" customFormat="false" ht="12.75" hidden="false" customHeight="true" outlineLevel="0" collapsed="false">
      <c r="B172" s="37"/>
      <c r="C172" s="38"/>
      <c r="E172" s="38"/>
      <c r="L172" s="38"/>
    </row>
    <row r="173" customFormat="false" ht="12.75" hidden="false" customHeight="true" outlineLevel="0" collapsed="false">
      <c r="B173" s="37"/>
      <c r="C173" s="38"/>
      <c r="E173" s="38"/>
      <c r="L173" s="38"/>
    </row>
    <row r="174" customFormat="false" ht="12.75" hidden="false" customHeight="true" outlineLevel="0" collapsed="false">
      <c r="B174" s="37"/>
      <c r="C174" s="38"/>
      <c r="E174" s="38"/>
      <c r="L174" s="38"/>
    </row>
    <row r="175" customFormat="false" ht="12.75" hidden="false" customHeight="true" outlineLevel="0" collapsed="false">
      <c r="B175" s="37"/>
      <c r="C175" s="38"/>
      <c r="E175" s="38"/>
      <c r="L175" s="38"/>
    </row>
    <row r="176" customFormat="false" ht="12.75" hidden="false" customHeight="true" outlineLevel="0" collapsed="false">
      <c r="B176" s="37"/>
      <c r="C176" s="38"/>
      <c r="E176" s="38"/>
      <c r="L176" s="38"/>
    </row>
    <row r="177" customFormat="false" ht="12.75" hidden="false" customHeight="true" outlineLevel="0" collapsed="false">
      <c r="B177" s="37"/>
      <c r="C177" s="38"/>
      <c r="E177" s="38"/>
      <c r="L177" s="38"/>
    </row>
    <row r="178" customFormat="false" ht="12.75" hidden="false" customHeight="true" outlineLevel="0" collapsed="false">
      <c r="B178" s="37"/>
      <c r="C178" s="38"/>
      <c r="E178" s="38"/>
      <c r="L178" s="38"/>
    </row>
    <row r="179" customFormat="false" ht="12.75" hidden="false" customHeight="true" outlineLevel="0" collapsed="false">
      <c r="B179" s="37"/>
      <c r="C179" s="38"/>
      <c r="E179" s="38"/>
      <c r="L179" s="38"/>
    </row>
    <row r="180" customFormat="false" ht="12.75" hidden="false" customHeight="true" outlineLevel="0" collapsed="false">
      <c r="B180" s="37"/>
      <c r="C180" s="38"/>
      <c r="E180" s="38"/>
      <c r="L180" s="38"/>
    </row>
    <row r="181" customFormat="false" ht="12.75" hidden="false" customHeight="true" outlineLevel="0" collapsed="false">
      <c r="B181" s="37"/>
      <c r="C181" s="38"/>
      <c r="E181" s="38"/>
      <c r="L181" s="38"/>
    </row>
    <row r="182" customFormat="false" ht="12.75" hidden="false" customHeight="true" outlineLevel="0" collapsed="false">
      <c r="B182" s="37"/>
      <c r="C182" s="38"/>
      <c r="E182" s="38"/>
      <c r="L182" s="38"/>
    </row>
    <row r="183" customFormat="false" ht="12.75" hidden="false" customHeight="true" outlineLevel="0" collapsed="false">
      <c r="B183" s="37"/>
      <c r="C183" s="38"/>
      <c r="E183" s="38"/>
      <c r="L183" s="38"/>
    </row>
    <row r="184" customFormat="false" ht="12.75" hidden="false" customHeight="true" outlineLevel="0" collapsed="false">
      <c r="B184" s="37"/>
      <c r="C184" s="38"/>
      <c r="E184" s="38"/>
      <c r="L184" s="38"/>
    </row>
    <row r="185" customFormat="false" ht="12.75" hidden="false" customHeight="true" outlineLevel="0" collapsed="false">
      <c r="B185" s="37"/>
      <c r="C185" s="38"/>
      <c r="E185" s="38"/>
      <c r="L185" s="38"/>
    </row>
    <row r="186" customFormat="false" ht="12.75" hidden="false" customHeight="true" outlineLevel="0" collapsed="false">
      <c r="B186" s="37"/>
      <c r="C186" s="38"/>
      <c r="E186" s="38"/>
      <c r="L186" s="38"/>
    </row>
    <row r="187" customFormat="false" ht="12.75" hidden="false" customHeight="true" outlineLevel="0" collapsed="false">
      <c r="B187" s="37"/>
      <c r="C187" s="38"/>
      <c r="E187" s="38"/>
      <c r="L187" s="38"/>
    </row>
    <row r="188" customFormat="false" ht="12.75" hidden="false" customHeight="true" outlineLevel="0" collapsed="false">
      <c r="B188" s="37"/>
      <c r="C188" s="38"/>
      <c r="E188" s="38"/>
      <c r="L188" s="38"/>
    </row>
    <row r="189" customFormat="false" ht="12.75" hidden="false" customHeight="true" outlineLevel="0" collapsed="false">
      <c r="B189" s="37"/>
      <c r="C189" s="38"/>
      <c r="E189" s="38"/>
      <c r="L189" s="38"/>
    </row>
    <row r="190" customFormat="false" ht="12.75" hidden="false" customHeight="true" outlineLevel="0" collapsed="false">
      <c r="B190" s="37"/>
      <c r="C190" s="38"/>
      <c r="E190" s="38"/>
      <c r="L190" s="38"/>
    </row>
    <row r="191" customFormat="false" ht="12.75" hidden="false" customHeight="true" outlineLevel="0" collapsed="false">
      <c r="B191" s="37"/>
      <c r="C191" s="38"/>
      <c r="E191" s="38"/>
      <c r="L191" s="38"/>
    </row>
    <row r="192" customFormat="false" ht="12.75" hidden="false" customHeight="true" outlineLevel="0" collapsed="false">
      <c r="B192" s="37"/>
      <c r="C192" s="38"/>
      <c r="E192" s="38"/>
      <c r="L192" s="38"/>
    </row>
    <row r="193" customFormat="false" ht="12.75" hidden="false" customHeight="true" outlineLevel="0" collapsed="false">
      <c r="B193" s="37"/>
      <c r="C193" s="38"/>
      <c r="E193" s="38"/>
      <c r="L193" s="38"/>
    </row>
    <row r="194" customFormat="false" ht="12.75" hidden="false" customHeight="true" outlineLevel="0" collapsed="false">
      <c r="B194" s="37"/>
      <c r="C194" s="38"/>
      <c r="E194" s="38"/>
      <c r="L194" s="38"/>
    </row>
    <row r="195" customFormat="false" ht="12.75" hidden="false" customHeight="true" outlineLevel="0" collapsed="false">
      <c r="B195" s="37"/>
      <c r="C195" s="38"/>
      <c r="E195" s="38"/>
      <c r="L195" s="38"/>
    </row>
    <row r="196" customFormat="false" ht="12.75" hidden="false" customHeight="true" outlineLevel="0" collapsed="false">
      <c r="B196" s="37"/>
      <c r="C196" s="38"/>
      <c r="E196" s="38"/>
      <c r="L196" s="38"/>
    </row>
    <row r="197" customFormat="false" ht="12.75" hidden="false" customHeight="true" outlineLevel="0" collapsed="false">
      <c r="B197" s="37"/>
      <c r="C197" s="38"/>
      <c r="E197" s="38"/>
      <c r="L197" s="38"/>
    </row>
    <row r="198" customFormat="false" ht="12.75" hidden="false" customHeight="true" outlineLevel="0" collapsed="false">
      <c r="B198" s="37"/>
      <c r="C198" s="38"/>
      <c r="E198" s="38"/>
      <c r="L198" s="38"/>
    </row>
    <row r="199" customFormat="false" ht="12.75" hidden="false" customHeight="true" outlineLevel="0" collapsed="false">
      <c r="B199" s="37"/>
      <c r="C199" s="38"/>
      <c r="E199" s="38"/>
      <c r="L199" s="38"/>
    </row>
    <row r="200" customFormat="false" ht="12.75" hidden="false" customHeight="true" outlineLevel="0" collapsed="false">
      <c r="B200" s="37"/>
      <c r="C200" s="38"/>
      <c r="E200" s="38"/>
      <c r="L200" s="38"/>
    </row>
    <row r="201" customFormat="false" ht="12.75" hidden="false" customHeight="true" outlineLevel="0" collapsed="false">
      <c r="B201" s="37"/>
      <c r="C201" s="38"/>
      <c r="E201" s="38"/>
      <c r="L201" s="38"/>
    </row>
    <row r="202" customFormat="false" ht="12.75" hidden="false" customHeight="true" outlineLevel="0" collapsed="false">
      <c r="B202" s="37"/>
      <c r="C202" s="38"/>
      <c r="E202" s="38"/>
      <c r="L202" s="38"/>
    </row>
    <row r="203" customFormat="false" ht="12.75" hidden="false" customHeight="true" outlineLevel="0" collapsed="false">
      <c r="B203" s="37"/>
      <c r="C203" s="38"/>
      <c r="E203" s="38"/>
      <c r="L203" s="38"/>
    </row>
    <row r="204" customFormat="false" ht="12.75" hidden="false" customHeight="true" outlineLevel="0" collapsed="false">
      <c r="B204" s="37"/>
      <c r="C204" s="38"/>
      <c r="E204" s="38"/>
      <c r="L204" s="38"/>
    </row>
    <row r="205" customFormat="false" ht="12.75" hidden="false" customHeight="true" outlineLevel="0" collapsed="false">
      <c r="B205" s="37"/>
      <c r="C205" s="38"/>
      <c r="E205" s="38"/>
      <c r="L205" s="38"/>
    </row>
    <row r="206" customFormat="false" ht="12.75" hidden="false" customHeight="true" outlineLevel="0" collapsed="false">
      <c r="B206" s="37"/>
      <c r="C206" s="38"/>
      <c r="E206" s="38"/>
      <c r="L206" s="38"/>
    </row>
    <row r="207" customFormat="false" ht="12.75" hidden="false" customHeight="true" outlineLevel="0" collapsed="false">
      <c r="B207" s="37"/>
      <c r="C207" s="38"/>
      <c r="E207" s="38"/>
      <c r="L207" s="38"/>
    </row>
    <row r="208" customFormat="false" ht="12.75" hidden="false" customHeight="true" outlineLevel="0" collapsed="false">
      <c r="B208" s="37"/>
      <c r="C208" s="38"/>
      <c r="E208" s="38"/>
      <c r="L208" s="38"/>
    </row>
    <row r="209" customFormat="false" ht="12.75" hidden="false" customHeight="true" outlineLevel="0" collapsed="false">
      <c r="B209" s="37"/>
      <c r="C209" s="38"/>
      <c r="E209" s="38"/>
      <c r="L209" s="38"/>
    </row>
    <row r="210" customFormat="false" ht="12.75" hidden="false" customHeight="true" outlineLevel="0" collapsed="false">
      <c r="B210" s="37"/>
      <c r="C210" s="38"/>
      <c r="E210" s="38"/>
      <c r="L210" s="38"/>
    </row>
    <row r="211" customFormat="false" ht="12.75" hidden="false" customHeight="true" outlineLevel="0" collapsed="false">
      <c r="B211" s="37"/>
      <c r="C211" s="38"/>
      <c r="E211" s="38"/>
      <c r="L211" s="38"/>
    </row>
    <row r="212" customFormat="false" ht="12.75" hidden="false" customHeight="true" outlineLevel="0" collapsed="false">
      <c r="B212" s="37"/>
      <c r="C212" s="38"/>
      <c r="E212" s="38"/>
      <c r="L212" s="38"/>
    </row>
    <row r="213" customFormat="false" ht="12.75" hidden="false" customHeight="true" outlineLevel="0" collapsed="false">
      <c r="B213" s="37"/>
      <c r="C213" s="38"/>
      <c r="E213" s="38"/>
      <c r="L213" s="38"/>
    </row>
    <row r="214" customFormat="false" ht="12.75" hidden="false" customHeight="true" outlineLevel="0" collapsed="false">
      <c r="B214" s="37"/>
      <c r="C214" s="38"/>
      <c r="E214" s="38"/>
      <c r="L214" s="38"/>
    </row>
    <row r="215" customFormat="false" ht="12.75" hidden="false" customHeight="true" outlineLevel="0" collapsed="false">
      <c r="B215" s="37"/>
      <c r="C215" s="38"/>
      <c r="E215" s="38"/>
      <c r="L215" s="38"/>
    </row>
    <row r="216" customFormat="false" ht="12.75" hidden="false" customHeight="true" outlineLevel="0" collapsed="false">
      <c r="B216" s="37"/>
      <c r="C216" s="38"/>
      <c r="E216" s="38"/>
      <c r="L216" s="38"/>
    </row>
    <row r="217" customFormat="false" ht="12.75" hidden="false" customHeight="true" outlineLevel="0" collapsed="false">
      <c r="B217" s="37"/>
      <c r="C217" s="38"/>
      <c r="E217" s="38"/>
      <c r="L217" s="38"/>
    </row>
    <row r="218" customFormat="false" ht="12.75" hidden="false" customHeight="true" outlineLevel="0" collapsed="false">
      <c r="B218" s="37"/>
      <c r="C218" s="38"/>
      <c r="E218" s="38"/>
      <c r="L218" s="38"/>
    </row>
    <row r="219" customFormat="false" ht="12.75" hidden="false" customHeight="true" outlineLevel="0" collapsed="false">
      <c r="B219" s="37"/>
      <c r="C219" s="38"/>
      <c r="E219" s="38"/>
      <c r="L219" s="38"/>
    </row>
    <row r="220" customFormat="false" ht="12.75" hidden="false" customHeight="true" outlineLevel="0" collapsed="false">
      <c r="B220" s="37"/>
      <c r="C220" s="38"/>
      <c r="E220" s="38"/>
      <c r="L220" s="38"/>
    </row>
    <row r="221" customFormat="false" ht="12.75" hidden="false" customHeight="true" outlineLevel="0" collapsed="false">
      <c r="B221" s="37"/>
      <c r="C221" s="38"/>
      <c r="E221" s="38"/>
      <c r="L221" s="38"/>
    </row>
    <row r="222" customFormat="false" ht="12.75" hidden="false" customHeight="true" outlineLevel="0" collapsed="false">
      <c r="B222" s="37"/>
      <c r="C222" s="38"/>
      <c r="E222" s="38"/>
      <c r="L222" s="38"/>
    </row>
    <row r="223" customFormat="false" ht="12.75" hidden="false" customHeight="true" outlineLevel="0" collapsed="false">
      <c r="B223" s="37"/>
      <c r="C223" s="38"/>
      <c r="E223" s="38"/>
      <c r="L223" s="38"/>
    </row>
    <row r="224" customFormat="false" ht="12.75" hidden="false" customHeight="true" outlineLevel="0" collapsed="false">
      <c r="B224" s="37"/>
      <c r="C224" s="38"/>
      <c r="E224" s="38"/>
      <c r="L224" s="38"/>
    </row>
    <row r="225" customFormat="false" ht="12.75" hidden="false" customHeight="true" outlineLevel="0" collapsed="false">
      <c r="B225" s="37"/>
      <c r="C225" s="38"/>
      <c r="E225" s="38"/>
      <c r="L225" s="38"/>
    </row>
    <row r="226" customFormat="false" ht="12.75" hidden="false" customHeight="true" outlineLevel="0" collapsed="false">
      <c r="B226" s="37"/>
      <c r="C226" s="38"/>
      <c r="E226" s="38"/>
      <c r="L226" s="38"/>
    </row>
    <row r="227" customFormat="false" ht="12.75" hidden="false" customHeight="true" outlineLevel="0" collapsed="false">
      <c r="B227" s="37"/>
      <c r="C227" s="38"/>
      <c r="E227" s="38"/>
      <c r="L227" s="38"/>
    </row>
    <row r="228" customFormat="false" ht="12.75" hidden="false" customHeight="true" outlineLevel="0" collapsed="false">
      <c r="B228" s="37"/>
      <c r="C228" s="38"/>
      <c r="E228" s="38"/>
      <c r="L228" s="38"/>
    </row>
    <row r="229" customFormat="false" ht="12.75" hidden="false" customHeight="true" outlineLevel="0" collapsed="false">
      <c r="B229" s="37"/>
      <c r="C229" s="38"/>
      <c r="E229" s="38"/>
      <c r="L229" s="38"/>
    </row>
    <row r="230" customFormat="false" ht="12.75" hidden="false" customHeight="true" outlineLevel="0" collapsed="false">
      <c r="B230" s="37"/>
      <c r="C230" s="38"/>
      <c r="E230" s="38"/>
      <c r="L230" s="38"/>
    </row>
    <row r="231" customFormat="false" ht="12.75" hidden="false" customHeight="true" outlineLevel="0" collapsed="false">
      <c r="B231" s="37"/>
      <c r="C231" s="38"/>
      <c r="E231" s="38"/>
      <c r="L231" s="38"/>
    </row>
    <row r="232" customFormat="false" ht="12.75" hidden="false" customHeight="true" outlineLevel="0" collapsed="false">
      <c r="B232" s="37"/>
      <c r="C232" s="38"/>
      <c r="E232" s="38"/>
      <c r="L232" s="38"/>
    </row>
    <row r="233" customFormat="false" ht="12.75" hidden="false" customHeight="true" outlineLevel="0" collapsed="false">
      <c r="B233" s="37"/>
      <c r="C233" s="38"/>
      <c r="E233" s="38"/>
      <c r="L233" s="38"/>
    </row>
    <row r="234" customFormat="false" ht="12.75" hidden="false" customHeight="true" outlineLevel="0" collapsed="false">
      <c r="B234" s="37"/>
      <c r="C234" s="38"/>
      <c r="E234" s="38"/>
      <c r="L234" s="38"/>
    </row>
    <row r="235" customFormat="false" ht="12.75" hidden="false" customHeight="true" outlineLevel="0" collapsed="false">
      <c r="B235" s="37"/>
      <c r="C235" s="38"/>
      <c r="E235" s="38"/>
      <c r="L235" s="38"/>
    </row>
    <row r="236" customFormat="false" ht="12.75" hidden="false" customHeight="true" outlineLevel="0" collapsed="false">
      <c r="B236" s="37"/>
      <c r="C236" s="38"/>
      <c r="E236" s="38"/>
      <c r="L236" s="38"/>
    </row>
    <row r="237" customFormat="false" ht="12.75" hidden="false" customHeight="true" outlineLevel="0" collapsed="false">
      <c r="B237" s="37"/>
      <c r="C237" s="38"/>
      <c r="E237" s="38"/>
      <c r="L237" s="38"/>
    </row>
    <row r="238" customFormat="false" ht="12.75" hidden="false" customHeight="true" outlineLevel="0" collapsed="false">
      <c r="B238" s="37"/>
      <c r="C238" s="38"/>
      <c r="E238" s="38"/>
      <c r="L238" s="38"/>
    </row>
    <row r="239" customFormat="false" ht="12.75" hidden="false" customHeight="true" outlineLevel="0" collapsed="false">
      <c r="B239" s="37"/>
      <c r="C239" s="38"/>
      <c r="E239" s="38"/>
      <c r="L239" s="38"/>
    </row>
    <row r="240" customFormat="false" ht="12.75" hidden="false" customHeight="true" outlineLevel="0" collapsed="false">
      <c r="B240" s="37"/>
      <c r="C240" s="38"/>
      <c r="E240" s="38"/>
      <c r="L240" s="38"/>
    </row>
    <row r="241" customFormat="false" ht="12.75" hidden="false" customHeight="true" outlineLevel="0" collapsed="false">
      <c r="B241" s="37"/>
      <c r="C241" s="38"/>
      <c r="E241" s="38"/>
      <c r="L241" s="38"/>
    </row>
    <row r="242" customFormat="false" ht="12.75" hidden="false" customHeight="true" outlineLevel="0" collapsed="false">
      <c r="B242" s="37"/>
      <c r="C242" s="38"/>
      <c r="E242" s="38"/>
      <c r="L242" s="38"/>
    </row>
    <row r="243" customFormat="false" ht="12.75" hidden="false" customHeight="true" outlineLevel="0" collapsed="false">
      <c r="B243" s="37"/>
      <c r="C243" s="38"/>
      <c r="E243" s="38"/>
      <c r="L243" s="38"/>
    </row>
    <row r="244" customFormat="false" ht="12.75" hidden="false" customHeight="true" outlineLevel="0" collapsed="false">
      <c r="B244" s="37"/>
      <c r="C244" s="38"/>
      <c r="E244" s="38"/>
      <c r="L244" s="38"/>
    </row>
    <row r="245" customFormat="false" ht="12.75" hidden="false" customHeight="true" outlineLevel="0" collapsed="false">
      <c r="B245" s="37"/>
      <c r="C245" s="38"/>
      <c r="E245" s="38"/>
      <c r="L245" s="38"/>
    </row>
    <row r="246" customFormat="false" ht="12.75" hidden="false" customHeight="true" outlineLevel="0" collapsed="false">
      <c r="B246" s="37"/>
      <c r="C246" s="38"/>
      <c r="E246" s="38"/>
      <c r="L246" s="38"/>
    </row>
    <row r="247" customFormat="false" ht="12.75" hidden="false" customHeight="true" outlineLevel="0" collapsed="false">
      <c r="B247" s="37"/>
      <c r="C247" s="38"/>
      <c r="E247" s="38"/>
      <c r="L247" s="38"/>
    </row>
    <row r="248" customFormat="false" ht="12.75" hidden="false" customHeight="true" outlineLevel="0" collapsed="false">
      <c r="B248" s="37"/>
      <c r="C248" s="38"/>
      <c r="E248" s="38"/>
      <c r="L248" s="38"/>
    </row>
    <row r="249" customFormat="false" ht="12.75" hidden="false" customHeight="true" outlineLevel="0" collapsed="false">
      <c r="B249" s="37"/>
      <c r="C249" s="38"/>
      <c r="E249" s="38"/>
      <c r="L249" s="38"/>
    </row>
    <row r="250" customFormat="false" ht="12.75" hidden="false" customHeight="true" outlineLevel="0" collapsed="false">
      <c r="B250" s="37"/>
      <c r="C250" s="38"/>
      <c r="E250" s="38"/>
      <c r="L250" s="38"/>
    </row>
    <row r="251" customFormat="false" ht="12.75" hidden="false" customHeight="true" outlineLevel="0" collapsed="false">
      <c r="B251" s="37"/>
      <c r="C251" s="38"/>
      <c r="E251" s="38"/>
      <c r="L251" s="38"/>
    </row>
    <row r="252" customFormat="false" ht="12.75" hidden="false" customHeight="true" outlineLevel="0" collapsed="false">
      <c r="B252" s="37"/>
      <c r="C252" s="38"/>
      <c r="E252" s="38"/>
      <c r="L252" s="38"/>
    </row>
    <row r="253" customFormat="false" ht="12.75" hidden="false" customHeight="true" outlineLevel="0" collapsed="false">
      <c r="B253" s="37"/>
      <c r="C253" s="38"/>
      <c r="E253" s="38"/>
      <c r="L253" s="38"/>
    </row>
    <row r="254" customFormat="false" ht="12.75" hidden="false" customHeight="true" outlineLevel="0" collapsed="false">
      <c r="B254" s="37"/>
      <c r="C254" s="38"/>
      <c r="E254" s="38"/>
      <c r="L254" s="38"/>
    </row>
    <row r="255" customFormat="false" ht="12.75" hidden="false" customHeight="true" outlineLevel="0" collapsed="false">
      <c r="B255" s="37"/>
      <c r="C255" s="38"/>
      <c r="E255" s="38"/>
      <c r="L255" s="38"/>
    </row>
    <row r="256" customFormat="false" ht="12.75" hidden="false" customHeight="true" outlineLevel="0" collapsed="false">
      <c r="B256" s="37"/>
      <c r="C256" s="38"/>
      <c r="E256" s="38"/>
      <c r="L256" s="38"/>
    </row>
    <row r="257" customFormat="false" ht="12.75" hidden="false" customHeight="true" outlineLevel="0" collapsed="false">
      <c r="B257" s="37"/>
      <c r="C257" s="38"/>
      <c r="E257" s="38"/>
      <c r="L257" s="38"/>
    </row>
    <row r="258" customFormat="false" ht="12.75" hidden="false" customHeight="true" outlineLevel="0" collapsed="false">
      <c r="B258" s="37"/>
      <c r="C258" s="38"/>
      <c r="E258" s="38"/>
      <c r="L258" s="38"/>
    </row>
    <row r="259" customFormat="false" ht="12.75" hidden="false" customHeight="true" outlineLevel="0" collapsed="false">
      <c r="B259" s="37"/>
      <c r="C259" s="38"/>
      <c r="E259" s="38"/>
      <c r="L259" s="38"/>
    </row>
    <row r="260" customFormat="false" ht="12.75" hidden="false" customHeight="true" outlineLevel="0" collapsed="false">
      <c r="B260" s="37"/>
      <c r="C260" s="38"/>
      <c r="E260" s="38"/>
      <c r="L260" s="38"/>
    </row>
    <row r="261" customFormat="false" ht="12.75" hidden="false" customHeight="true" outlineLevel="0" collapsed="false">
      <c r="B261" s="37"/>
      <c r="C261" s="38"/>
      <c r="E261" s="38"/>
      <c r="L261" s="38"/>
    </row>
    <row r="262" customFormat="false" ht="12.75" hidden="false" customHeight="true" outlineLevel="0" collapsed="false">
      <c r="B262" s="37"/>
      <c r="C262" s="38"/>
      <c r="E262" s="38"/>
      <c r="L262" s="38"/>
    </row>
    <row r="263" customFormat="false" ht="12.75" hidden="false" customHeight="true" outlineLevel="0" collapsed="false">
      <c r="B263" s="37"/>
      <c r="C263" s="38"/>
      <c r="E263" s="38"/>
      <c r="L263" s="38"/>
    </row>
    <row r="264" customFormat="false" ht="12.75" hidden="false" customHeight="true" outlineLevel="0" collapsed="false">
      <c r="B264" s="37"/>
      <c r="C264" s="38"/>
      <c r="E264" s="38"/>
      <c r="L264" s="38"/>
    </row>
    <row r="265" customFormat="false" ht="12.75" hidden="false" customHeight="true" outlineLevel="0" collapsed="false">
      <c r="B265" s="37"/>
      <c r="C265" s="38"/>
      <c r="E265" s="38"/>
      <c r="L265" s="38"/>
    </row>
    <row r="266" customFormat="false" ht="12.75" hidden="false" customHeight="true" outlineLevel="0" collapsed="false">
      <c r="B266" s="37"/>
      <c r="C266" s="38"/>
      <c r="E266" s="38"/>
      <c r="L266" s="38"/>
    </row>
    <row r="267" customFormat="false" ht="12.75" hidden="false" customHeight="true" outlineLevel="0" collapsed="false">
      <c r="B267" s="37"/>
      <c r="C267" s="38"/>
      <c r="E267" s="38"/>
      <c r="L267" s="38"/>
    </row>
    <row r="268" customFormat="false" ht="12.75" hidden="false" customHeight="true" outlineLevel="0" collapsed="false">
      <c r="B268" s="37"/>
      <c r="C268" s="38"/>
      <c r="E268" s="38"/>
      <c r="L268" s="38"/>
    </row>
    <row r="269" customFormat="false" ht="12.75" hidden="false" customHeight="true" outlineLevel="0" collapsed="false">
      <c r="B269" s="37"/>
      <c r="C269" s="38"/>
      <c r="E269" s="38"/>
      <c r="L269" s="38"/>
    </row>
    <row r="270" customFormat="false" ht="12.75" hidden="false" customHeight="true" outlineLevel="0" collapsed="false">
      <c r="B270" s="37"/>
      <c r="C270" s="38"/>
      <c r="E270" s="38"/>
      <c r="L270" s="38"/>
    </row>
    <row r="271" customFormat="false" ht="12.75" hidden="false" customHeight="true" outlineLevel="0" collapsed="false">
      <c r="B271" s="37"/>
      <c r="C271" s="38"/>
      <c r="E271" s="38"/>
      <c r="L271" s="38"/>
    </row>
    <row r="272" customFormat="false" ht="12.75" hidden="false" customHeight="true" outlineLevel="0" collapsed="false">
      <c r="B272" s="37"/>
      <c r="C272" s="38"/>
      <c r="E272" s="38"/>
      <c r="L272" s="38"/>
    </row>
    <row r="273" customFormat="false" ht="12.75" hidden="false" customHeight="true" outlineLevel="0" collapsed="false">
      <c r="B273" s="37"/>
      <c r="C273" s="38"/>
      <c r="E273" s="38"/>
      <c r="L273" s="38"/>
    </row>
    <row r="274" customFormat="false" ht="12.75" hidden="false" customHeight="true" outlineLevel="0" collapsed="false">
      <c r="B274" s="37"/>
      <c r="C274" s="38"/>
      <c r="E274" s="38"/>
      <c r="L274" s="38"/>
    </row>
    <row r="275" customFormat="false" ht="12.75" hidden="false" customHeight="true" outlineLevel="0" collapsed="false">
      <c r="B275" s="37"/>
      <c r="C275" s="38"/>
      <c r="E275" s="38"/>
      <c r="L275" s="38"/>
    </row>
    <row r="276" customFormat="false" ht="12.75" hidden="false" customHeight="true" outlineLevel="0" collapsed="false">
      <c r="B276" s="37"/>
      <c r="C276" s="38"/>
      <c r="E276" s="38"/>
      <c r="L276" s="38"/>
    </row>
    <row r="277" customFormat="false" ht="12.75" hidden="false" customHeight="true" outlineLevel="0" collapsed="false">
      <c r="B277" s="37"/>
      <c r="C277" s="38"/>
      <c r="E277" s="38"/>
      <c r="L277" s="38"/>
    </row>
    <row r="278" customFormat="false" ht="12.75" hidden="false" customHeight="true" outlineLevel="0" collapsed="false">
      <c r="B278" s="37"/>
      <c r="C278" s="38"/>
      <c r="E278" s="38"/>
      <c r="L278" s="38"/>
    </row>
    <row r="279" customFormat="false" ht="12.75" hidden="false" customHeight="true" outlineLevel="0" collapsed="false">
      <c r="B279" s="37"/>
      <c r="C279" s="38"/>
      <c r="E279" s="38"/>
      <c r="L279" s="38"/>
    </row>
    <row r="280" customFormat="false" ht="12.75" hidden="false" customHeight="true" outlineLevel="0" collapsed="false">
      <c r="B280" s="37"/>
      <c r="C280" s="38"/>
      <c r="E280" s="38"/>
      <c r="L280" s="38"/>
    </row>
    <row r="281" customFormat="false" ht="12.75" hidden="false" customHeight="true" outlineLevel="0" collapsed="false">
      <c r="B281" s="37"/>
      <c r="C281" s="38"/>
      <c r="E281" s="38"/>
      <c r="L281" s="38"/>
    </row>
    <row r="282" customFormat="false" ht="12.75" hidden="false" customHeight="true" outlineLevel="0" collapsed="false">
      <c r="B282" s="37"/>
      <c r="C282" s="38"/>
      <c r="E282" s="38"/>
      <c r="L282" s="38"/>
    </row>
    <row r="283" customFormat="false" ht="12.75" hidden="false" customHeight="true" outlineLevel="0" collapsed="false">
      <c r="B283" s="37"/>
      <c r="C283" s="38"/>
      <c r="E283" s="38"/>
      <c r="L283" s="38"/>
    </row>
    <row r="284" customFormat="false" ht="12.75" hidden="false" customHeight="true" outlineLevel="0" collapsed="false">
      <c r="B284" s="37"/>
      <c r="C284" s="38"/>
      <c r="E284" s="38"/>
      <c r="L284" s="38"/>
    </row>
    <row r="285" customFormat="false" ht="12.75" hidden="false" customHeight="true" outlineLevel="0" collapsed="false">
      <c r="B285" s="37"/>
      <c r="C285" s="38"/>
      <c r="E285" s="38"/>
      <c r="L285" s="38"/>
    </row>
    <row r="286" customFormat="false" ht="12.75" hidden="false" customHeight="true" outlineLevel="0" collapsed="false">
      <c r="B286" s="37"/>
      <c r="C286" s="38"/>
      <c r="E286" s="38"/>
      <c r="L286" s="38"/>
    </row>
    <row r="287" customFormat="false" ht="12.75" hidden="false" customHeight="true" outlineLevel="0" collapsed="false">
      <c r="B287" s="37"/>
      <c r="C287" s="38"/>
      <c r="E287" s="38"/>
      <c r="L287" s="38"/>
    </row>
    <row r="288" customFormat="false" ht="12.75" hidden="false" customHeight="true" outlineLevel="0" collapsed="false">
      <c r="B288" s="37"/>
      <c r="C288" s="38"/>
      <c r="E288" s="38"/>
      <c r="L288" s="38"/>
    </row>
    <row r="289" customFormat="false" ht="12.75" hidden="false" customHeight="true" outlineLevel="0" collapsed="false">
      <c r="B289" s="37"/>
      <c r="C289" s="38"/>
      <c r="E289" s="38"/>
      <c r="L289" s="38"/>
    </row>
    <row r="290" customFormat="false" ht="12.75" hidden="false" customHeight="true" outlineLevel="0" collapsed="false">
      <c r="B290" s="37"/>
      <c r="C290" s="38"/>
      <c r="E290" s="38"/>
      <c r="L290" s="38"/>
    </row>
    <row r="291" customFormat="false" ht="12.75" hidden="false" customHeight="true" outlineLevel="0" collapsed="false">
      <c r="B291" s="37"/>
      <c r="C291" s="38"/>
      <c r="E291" s="38"/>
      <c r="L291" s="38"/>
    </row>
    <row r="292" customFormat="false" ht="12.75" hidden="false" customHeight="true" outlineLevel="0" collapsed="false">
      <c r="B292" s="37"/>
      <c r="C292" s="38"/>
      <c r="E292" s="38"/>
      <c r="L292" s="38"/>
    </row>
    <row r="293" customFormat="false" ht="12.75" hidden="false" customHeight="true" outlineLevel="0" collapsed="false">
      <c r="B293" s="37"/>
      <c r="C293" s="38"/>
      <c r="E293" s="38"/>
      <c r="L293" s="38"/>
    </row>
    <row r="294" customFormat="false" ht="12.75" hidden="false" customHeight="true" outlineLevel="0" collapsed="false">
      <c r="B294" s="37"/>
      <c r="C294" s="38"/>
      <c r="E294" s="38"/>
      <c r="L294" s="38"/>
    </row>
    <row r="295" customFormat="false" ht="12.75" hidden="false" customHeight="true" outlineLevel="0" collapsed="false">
      <c r="B295" s="37"/>
      <c r="C295" s="38"/>
      <c r="E295" s="38"/>
      <c r="L295" s="38"/>
    </row>
    <row r="296" customFormat="false" ht="12.75" hidden="false" customHeight="true" outlineLevel="0" collapsed="false">
      <c r="B296" s="37"/>
      <c r="C296" s="38"/>
      <c r="E296" s="38"/>
      <c r="L296" s="38"/>
    </row>
    <row r="297" customFormat="false" ht="12.75" hidden="false" customHeight="true" outlineLevel="0" collapsed="false">
      <c r="B297" s="37"/>
      <c r="C297" s="38"/>
      <c r="E297" s="38"/>
      <c r="L297" s="38"/>
    </row>
    <row r="298" customFormat="false" ht="12.75" hidden="false" customHeight="true" outlineLevel="0" collapsed="false">
      <c r="B298" s="37"/>
      <c r="C298" s="38"/>
      <c r="E298" s="38"/>
      <c r="L298" s="38"/>
    </row>
    <row r="299" customFormat="false" ht="12.75" hidden="false" customHeight="true" outlineLevel="0" collapsed="false">
      <c r="B299" s="37"/>
      <c r="C299" s="38"/>
      <c r="E299" s="38"/>
      <c r="L299" s="38"/>
    </row>
    <row r="300" customFormat="false" ht="12.75" hidden="false" customHeight="true" outlineLevel="0" collapsed="false">
      <c r="B300" s="37"/>
      <c r="C300" s="38"/>
      <c r="E300" s="38"/>
      <c r="L300" s="38"/>
    </row>
    <row r="301" customFormat="false" ht="12.75" hidden="false" customHeight="true" outlineLevel="0" collapsed="false">
      <c r="B301" s="37"/>
      <c r="C301" s="38"/>
      <c r="E301" s="38"/>
      <c r="L301" s="38"/>
    </row>
    <row r="302" customFormat="false" ht="12.75" hidden="false" customHeight="true" outlineLevel="0" collapsed="false">
      <c r="B302" s="37"/>
      <c r="C302" s="38"/>
      <c r="E302" s="38"/>
      <c r="L302" s="38"/>
    </row>
    <row r="303" customFormat="false" ht="12.75" hidden="false" customHeight="true" outlineLevel="0" collapsed="false">
      <c r="B303" s="37"/>
      <c r="C303" s="38"/>
      <c r="E303" s="38"/>
      <c r="L303" s="38"/>
    </row>
    <row r="304" customFormat="false" ht="12.75" hidden="false" customHeight="true" outlineLevel="0" collapsed="false">
      <c r="B304" s="37"/>
      <c r="C304" s="38"/>
      <c r="E304" s="38"/>
      <c r="L304" s="38"/>
    </row>
    <row r="305" customFormat="false" ht="12.75" hidden="false" customHeight="true" outlineLevel="0" collapsed="false">
      <c r="B305" s="37"/>
      <c r="C305" s="38"/>
      <c r="E305" s="38"/>
      <c r="L305" s="38"/>
    </row>
    <row r="306" customFormat="false" ht="12.75" hidden="false" customHeight="true" outlineLevel="0" collapsed="false">
      <c r="B306" s="37"/>
      <c r="C306" s="38"/>
      <c r="E306" s="38"/>
      <c r="L306" s="38"/>
    </row>
    <row r="307" customFormat="false" ht="12.75" hidden="false" customHeight="true" outlineLevel="0" collapsed="false">
      <c r="B307" s="37"/>
      <c r="C307" s="38"/>
      <c r="E307" s="38"/>
      <c r="L307" s="38"/>
    </row>
    <row r="308" customFormat="false" ht="12.75" hidden="false" customHeight="true" outlineLevel="0" collapsed="false">
      <c r="B308" s="37"/>
      <c r="C308" s="38"/>
      <c r="E308" s="38"/>
      <c r="L308" s="38"/>
    </row>
    <row r="309" customFormat="false" ht="12.75" hidden="false" customHeight="true" outlineLevel="0" collapsed="false">
      <c r="B309" s="37"/>
      <c r="C309" s="38"/>
      <c r="E309" s="38"/>
      <c r="L309" s="38"/>
    </row>
    <row r="310" customFormat="false" ht="12.75" hidden="false" customHeight="true" outlineLevel="0" collapsed="false">
      <c r="B310" s="37"/>
      <c r="C310" s="38"/>
      <c r="E310" s="38"/>
      <c r="L310" s="38"/>
    </row>
    <row r="311" customFormat="false" ht="12.75" hidden="false" customHeight="true" outlineLevel="0" collapsed="false">
      <c r="B311" s="37"/>
      <c r="C311" s="38"/>
      <c r="E311" s="38"/>
      <c r="L311" s="38"/>
    </row>
    <row r="312" customFormat="false" ht="12.75" hidden="false" customHeight="true" outlineLevel="0" collapsed="false">
      <c r="B312" s="37"/>
      <c r="C312" s="38"/>
      <c r="E312" s="38"/>
      <c r="L312" s="38"/>
    </row>
    <row r="313" customFormat="false" ht="12.75" hidden="false" customHeight="true" outlineLevel="0" collapsed="false">
      <c r="B313" s="37"/>
      <c r="C313" s="38"/>
      <c r="E313" s="38"/>
      <c r="L313" s="38"/>
    </row>
    <row r="314" customFormat="false" ht="12.75" hidden="false" customHeight="true" outlineLevel="0" collapsed="false">
      <c r="B314" s="37"/>
      <c r="C314" s="38"/>
      <c r="E314" s="38"/>
      <c r="L314" s="38"/>
    </row>
    <row r="315" customFormat="false" ht="12.75" hidden="false" customHeight="true" outlineLevel="0" collapsed="false">
      <c r="B315" s="37"/>
      <c r="C315" s="38"/>
      <c r="E315" s="38"/>
      <c r="L315" s="38"/>
    </row>
    <row r="316" customFormat="false" ht="12.75" hidden="false" customHeight="true" outlineLevel="0" collapsed="false">
      <c r="B316" s="37"/>
      <c r="C316" s="38"/>
      <c r="E316" s="38"/>
      <c r="L316" s="38"/>
    </row>
    <row r="317" customFormat="false" ht="12.75" hidden="false" customHeight="true" outlineLevel="0" collapsed="false">
      <c r="B317" s="37"/>
      <c r="C317" s="38"/>
      <c r="E317" s="38"/>
      <c r="L317" s="38"/>
    </row>
    <row r="318" customFormat="false" ht="12.75" hidden="false" customHeight="true" outlineLevel="0" collapsed="false">
      <c r="B318" s="37"/>
      <c r="C318" s="38"/>
      <c r="E318" s="38"/>
      <c r="L318" s="38"/>
    </row>
    <row r="319" customFormat="false" ht="12.75" hidden="false" customHeight="true" outlineLevel="0" collapsed="false">
      <c r="B319" s="37"/>
      <c r="C319" s="38"/>
      <c r="E319" s="38"/>
      <c r="L319" s="38"/>
    </row>
    <row r="320" customFormat="false" ht="12.75" hidden="false" customHeight="true" outlineLevel="0" collapsed="false">
      <c r="B320" s="37"/>
      <c r="C320" s="38"/>
      <c r="E320" s="38"/>
      <c r="L320" s="38"/>
    </row>
    <row r="321" customFormat="false" ht="12.75" hidden="false" customHeight="true" outlineLevel="0" collapsed="false">
      <c r="B321" s="37"/>
      <c r="C321" s="38"/>
      <c r="E321" s="38"/>
      <c r="L321" s="38"/>
    </row>
    <row r="322" customFormat="false" ht="12.75" hidden="false" customHeight="true" outlineLevel="0" collapsed="false">
      <c r="B322" s="37"/>
      <c r="C322" s="38"/>
      <c r="E322" s="38"/>
      <c r="L322" s="38"/>
    </row>
    <row r="323" customFormat="false" ht="12.75" hidden="false" customHeight="true" outlineLevel="0" collapsed="false">
      <c r="B323" s="37"/>
      <c r="C323" s="38"/>
      <c r="E323" s="38"/>
      <c r="L323" s="38"/>
    </row>
    <row r="324" customFormat="false" ht="12.75" hidden="false" customHeight="true" outlineLevel="0" collapsed="false">
      <c r="B324" s="37"/>
      <c r="C324" s="38"/>
      <c r="E324" s="38"/>
      <c r="L324" s="38"/>
    </row>
    <row r="325" customFormat="false" ht="12.75" hidden="false" customHeight="true" outlineLevel="0" collapsed="false">
      <c r="B325" s="37"/>
      <c r="C325" s="38"/>
      <c r="E325" s="38"/>
      <c r="L325" s="38"/>
    </row>
    <row r="326" customFormat="false" ht="12.75" hidden="false" customHeight="true" outlineLevel="0" collapsed="false">
      <c r="B326" s="37"/>
      <c r="C326" s="38"/>
      <c r="E326" s="38"/>
      <c r="L326" s="38"/>
    </row>
    <row r="327" customFormat="false" ht="12.75" hidden="false" customHeight="true" outlineLevel="0" collapsed="false">
      <c r="B327" s="37"/>
      <c r="C327" s="38"/>
      <c r="E327" s="38"/>
      <c r="L327" s="38"/>
    </row>
    <row r="328" customFormat="false" ht="12.75" hidden="false" customHeight="true" outlineLevel="0" collapsed="false">
      <c r="B328" s="37"/>
      <c r="C328" s="38"/>
      <c r="E328" s="38"/>
      <c r="L328" s="38"/>
    </row>
    <row r="329" customFormat="false" ht="12.75" hidden="false" customHeight="true" outlineLevel="0" collapsed="false">
      <c r="B329" s="37"/>
      <c r="C329" s="38"/>
      <c r="E329" s="38"/>
      <c r="L329" s="38"/>
    </row>
    <row r="330" customFormat="false" ht="12.75" hidden="false" customHeight="true" outlineLevel="0" collapsed="false">
      <c r="B330" s="37"/>
      <c r="C330" s="38"/>
      <c r="E330" s="38"/>
      <c r="L330" s="38"/>
    </row>
    <row r="331" customFormat="false" ht="12.75" hidden="false" customHeight="true" outlineLevel="0" collapsed="false">
      <c r="B331" s="37"/>
      <c r="C331" s="38"/>
      <c r="E331" s="38"/>
      <c r="L331" s="38"/>
    </row>
    <row r="332" customFormat="false" ht="12.75" hidden="false" customHeight="true" outlineLevel="0" collapsed="false">
      <c r="B332" s="37"/>
      <c r="C332" s="38"/>
      <c r="E332" s="38"/>
      <c r="L332" s="38"/>
    </row>
    <row r="333" customFormat="false" ht="12.75" hidden="false" customHeight="true" outlineLevel="0" collapsed="false">
      <c r="B333" s="37"/>
      <c r="C333" s="38"/>
      <c r="E333" s="38"/>
      <c r="L333" s="38"/>
    </row>
    <row r="334" customFormat="false" ht="12.75" hidden="false" customHeight="true" outlineLevel="0" collapsed="false">
      <c r="B334" s="37"/>
      <c r="C334" s="38"/>
      <c r="E334" s="38"/>
      <c r="L334" s="38"/>
    </row>
    <row r="335" customFormat="false" ht="12.75" hidden="false" customHeight="true" outlineLevel="0" collapsed="false">
      <c r="B335" s="37"/>
      <c r="C335" s="38"/>
      <c r="E335" s="38"/>
      <c r="L335" s="38"/>
    </row>
    <row r="336" customFormat="false" ht="12.75" hidden="false" customHeight="true" outlineLevel="0" collapsed="false">
      <c r="B336" s="37"/>
      <c r="C336" s="38"/>
      <c r="E336" s="38"/>
      <c r="L336" s="38"/>
    </row>
    <row r="337" customFormat="false" ht="12.75" hidden="false" customHeight="true" outlineLevel="0" collapsed="false">
      <c r="B337" s="37"/>
      <c r="C337" s="38"/>
      <c r="E337" s="38"/>
      <c r="L337" s="38"/>
    </row>
    <row r="338" customFormat="false" ht="12.75" hidden="false" customHeight="true" outlineLevel="0" collapsed="false">
      <c r="B338" s="37"/>
      <c r="C338" s="38"/>
      <c r="E338" s="38"/>
      <c r="L338" s="38"/>
    </row>
    <row r="339" customFormat="false" ht="12.75" hidden="false" customHeight="true" outlineLevel="0" collapsed="false">
      <c r="B339" s="37"/>
      <c r="C339" s="38"/>
      <c r="E339" s="38"/>
      <c r="L339" s="38"/>
    </row>
    <row r="340" customFormat="false" ht="12.75" hidden="false" customHeight="true" outlineLevel="0" collapsed="false">
      <c r="B340" s="37"/>
      <c r="C340" s="38"/>
      <c r="E340" s="38"/>
      <c r="L340" s="38"/>
    </row>
    <row r="341" customFormat="false" ht="12.75" hidden="false" customHeight="true" outlineLevel="0" collapsed="false">
      <c r="B341" s="37"/>
      <c r="C341" s="38"/>
      <c r="E341" s="38"/>
      <c r="L341" s="38"/>
    </row>
    <row r="342" customFormat="false" ht="12.75" hidden="false" customHeight="true" outlineLevel="0" collapsed="false">
      <c r="B342" s="37"/>
      <c r="C342" s="38"/>
      <c r="E342" s="38"/>
      <c r="L342" s="38"/>
    </row>
    <row r="343" customFormat="false" ht="12.75" hidden="false" customHeight="true" outlineLevel="0" collapsed="false">
      <c r="B343" s="37"/>
      <c r="C343" s="38"/>
      <c r="E343" s="38"/>
      <c r="L343" s="38"/>
    </row>
    <row r="344" customFormat="false" ht="12.75" hidden="false" customHeight="true" outlineLevel="0" collapsed="false">
      <c r="B344" s="37"/>
      <c r="C344" s="38"/>
      <c r="E344" s="38"/>
      <c r="L344" s="38"/>
    </row>
    <row r="345" customFormat="false" ht="12.75" hidden="false" customHeight="true" outlineLevel="0" collapsed="false">
      <c r="B345" s="37"/>
      <c r="C345" s="38"/>
      <c r="E345" s="38"/>
      <c r="L345" s="38"/>
    </row>
    <row r="346" customFormat="false" ht="12.75" hidden="false" customHeight="true" outlineLevel="0" collapsed="false">
      <c r="B346" s="37"/>
      <c r="C346" s="38"/>
      <c r="E346" s="38"/>
      <c r="L346" s="38"/>
    </row>
    <row r="347" customFormat="false" ht="12.75" hidden="false" customHeight="true" outlineLevel="0" collapsed="false">
      <c r="B347" s="37"/>
      <c r="C347" s="38"/>
      <c r="E347" s="38"/>
      <c r="L347" s="38"/>
    </row>
    <row r="348" customFormat="false" ht="12.75" hidden="false" customHeight="true" outlineLevel="0" collapsed="false">
      <c r="B348" s="37"/>
      <c r="C348" s="38"/>
      <c r="E348" s="38"/>
      <c r="L348" s="38"/>
    </row>
    <row r="349" customFormat="false" ht="12.75" hidden="false" customHeight="true" outlineLevel="0" collapsed="false">
      <c r="B349" s="37"/>
      <c r="C349" s="38"/>
      <c r="E349" s="38"/>
      <c r="L349" s="38"/>
    </row>
    <row r="350" customFormat="false" ht="12.75" hidden="false" customHeight="true" outlineLevel="0" collapsed="false">
      <c r="B350" s="37"/>
      <c r="C350" s="38"/>
      <c r="E350" s="38"/>
      <c r="L350" s="38"/>
    </row>
    <row r="351" customFormat="false" ht="12.75" hidden="false" customHeight="true" outlineLevel="0" collapsed="false">
      <c r="B351" s="37"/>
      <c r="C351" s="38"/>
      <c r="E351" s="38"/>
      <c r="L351" s="38"/>
    </row>
    <row r="352" customFormat="false" ht="12.75" hidden="false" customHeight="true" outlineLevel="0" collapsed="false">
      <c r="B352" s="37"/>
      <c r="C352" s="38"/>
      <c r="E352" s="38"/>
      <c r="L352" s="38"/>
    </row>
    <row r="353" customFormat="false" ht="12.75" hidden="false" customHeight="true" outlineLevel="0" collapsed="false">
      <c r="B353" s="37"/>
      <c r="C353" s="38"/>
      <c r="E353" s="38"/>
      <c r="L353" s="38"/>
    </row>
    <row r="354" customFormat="false" ht="12.75" hidden="false" customHeight="true" outlineLevel="0" collapsed="false">
      <c r="B354" s="37"/>
      <c r="C354" s="38"/>
      <c r="E354" s="38"/>
      <c r="L354" s="38"/>
    </row>
    <row r="355" customFormat="false" ht="12.75" hidden="false" customHeight="true" outlineLevel="0" collapsed="false">
      <c r="B355" s="37"/>
      <c r="C355" s="38"/>
      <c r="E355" s="38"/>
      <c r="L355" s="38"/>
    </row>
    <row r="356" customFormat="false" ht="12.75" hidden="false" customHeight="true" outlineLevel="0" collapsed="false">
      <c r="B356" s="37"/>
      <c r="C356" s="38"/>
      <c r="E356" s="38"/>
      <c r="L356" s="38"/>
    </row>
    <row r="357" customFormat="false" ht="12.75" hidden="false" customHeight="true" outlineLevel="0" collapsed="false">
      <c r="B357" s="37"/>
      <c r="C357" s="38"/>
      <c r="E357" s="38"/>
      <c r="L357" s="38"/>
    </row>
    <row r="358" customFormat="false" ht="12.75" hidden="false" customHeight="true" outlineLevel="0" collapsed="false">
      <c r="B358" s="37"/>
      <c r="C358" s="38"/>
      <c r="E358" s="38"/>
      <c r="L358" s="38"/>
    </row>
    <row r="359" customFormat="false" ht="12.75" hidden="false" customHeight="true" outlineLevel="0" collapsed="false">
      <c r="B359" s="37"/>
      <c r="C359" s="38"/>
      <c r="E359" s="38"/>
      <c r="L359" s="38"/>
    </row>
    <row r="360" customFormat="false" ht="12.75" hidden="false" customHeight="true" outlineLevel="0" collapsed="false">
      <c r="B360" s="37"/>
      <c r="C360" s="38"/>
      <c r="E360" s="38"/>
      <c r="L360" s="38"/>
    </row>
    <row r="361" customFormat="false" ht="12.75" hidden="false" customHeight="true" outlineLevel="0" collapsed="false">
      <c r="B361" s="37"/>
      <c r="C361" s="38"/>
      <c r="E361" s="38"/>
      <c r="L361" s="38"/>
    </row>
    <row r="362" customFormat="false" ht="12.75" hidden="false" customHeight="true" outlineLevel="0" collapsed="false">
      <c r="B362" s="37"/>
      <c r="C362" s="38"/>
      <c r="E362" s="38"/>
      <c r="L362" s="38"/>
    </row>
    <row r="363" customFormat="false" ht="12.75" hidden="false" customHeight="true" outlineLevel="0" collapsed="false">
      <c r="B363" s="37"/>
      <c r="C363" s="38"/>
      <c r="E363" s="38"/>
      <c r="L363" s="38"/>
    </row>
    <row r="364" customFormat="false" ht="12.75" hidden="false" customHeight="true" outlineLevel="0" collapsed="false">
      <c r="B364" s="37"/>
      <c r="C364" s="38"/>
      <c r="E364" s="38"/>
      <c r="L364" s="38"/>
    </row>
    <row r="365" customFormat="false" ht="12.75" hidden="false" customHeight="true" outlineLevel="0" collapsed="false">
      <c r="B365" s="37"/>
      <c r="C365" s="38"/>
      <c r="E365" s="38"/>
      <c r="L365" s="38"/>
    </row>
    <row r="366" customFormat="false" ht="12.75" hidden="false" customHeight="true" outlineLevel="0" collapsed="false">
      <c r="B366" s="37"/>
      <c r="C366" s="38"/>
      <c r="E366" s="38"/>
      <c r="L366" s="38"/>
    </row>
    <row r="367" customFormat="false" ht="12.75" hidden="false" customHeight="true" outlineLevel="0" collapsed="false">
      <c r="B367" s="37"/>
      <c r="C367" s="38"/>
      <c r="E367" s="38"/>
      <c r="L367" s="38"/>
    </row>
    <row r="368" customFormat="false" ht="12.75" hidden="false" customHeight="true" outlineLevel="0" collapsed="false">
      <c r="B368" s="37"/>
      <c r="C368" s="38"/>
      <c r="E368" s="38"/>
      <c r="L368" s="38"/>
    </row>
    <row r="369" customFormat="false" ht="12.75" hidden="false" customHeight="true" outlineLevel="0" collapsed="false">
      <c r="B369" s="37"/>
      <c r="C369" s="38"/>
      <c r="E369" s="38"/>
      <c r="L369" s="38"/>
    </row>
    <row r="370" customFormat="false" ht="12.75" hidden="false" customHeight="true" outlineLevel="0" collapsed="false">
      <c r="B370" s="37"/>
      <c r="C370" s="38"/>
      <c r="E370" s="38"/>
      <c r="L370" s="38"/>
    </row>
    <row r="371" customFormat="false" ht="12.75" hidden="false" customHeight="true" outlineLevel="0" collapsed="false">
      <c r="B371" s="37"/>
      <c r="C371" s="38"/>
      <c r="E371" s="38"/>
      <c r="L371" s="38"/>
    </row>
    <row r="372" customFormat="false" ht="12.75" hidden="false" customHeight="true" outlineLevel="0" collapsed="false">
      <c r="B372" s="37"/>
      <c r="C372" s="38"/>
      <c r="E372" s="38"/>
      <c r="L372" s="38"/>
    </row>
    <row r="373" customFormat="false" ht="12.75" hidden="false" customHeight="true" outlineLevel="0" collapsed="false">
      <c r="B373" s="37"/>
      <c r="C373" s="38"/>
      <c r="E373" s="38"/>
      <c r="L373" s="38"/>
    </row>
    <row r="374" customFormat="false" ht="12.75" hidden="false" customHeight="true" outlineLevel="0" collapsed="false">
      <c r="B374" s="37"/>
      <c r="C374" s="38"/>
      <c r="E374" s="38"/>
      <c r="L374" s="38"/>
    </row>
    <row r="375" customFormat="false" ht="12.75" hidden="false" customHeight="true" outlineLevel="0" collapsed="false">
      <c r="B375" s="37"/>
      <c r="C375" s="38"/>
      <c r="E375" s="38"/>
      <c r="L375" s="38"/>
    </row>
    <row r="376" customFormat="false" ht="12.75" hidden="false" customHeight="true" outlineLevel="0" collapsed="false">
      <c r="B376" s="37"/>
      <c r="C376" s="38"/>
      <c r="E376" s="38"/>
      <c r="L376" s="38"/>
    </row>
    <row r="377" customFormat="false" ht="12.75" hidden="false" customHeight="true" outlineLevel="0" collapsed="false">
      <c r="B377" s="37"/>
      <c r="C377" s="38"/>
      <c r="E377" s="38"/>
      <c r="L377" s="38"/>
    </row>
    <row r="378" customFormat="false" ht="12.75" hidden="false" customHeight="true" outlineLevel="0" collapsed="false">
      <c r="B378" s="37"/>
      <c r="C378" s="38"/>
      <c r="E378" s="38"/>
      <c r="L378" s="38"/>
    </row>
    <row r="379" customFormat="false" ht="12.75" hidden="false" customHeight="true" outlineLevel="0" collapsed="false">
      <c r="B379" s="37"/>
      <c r="C379" s="38"/>
      <c r="E379" s="38"/>
      <c r="L379" s="38"/>
    </row>
    <row r="380" customFormat="false" ht="12.75" hidden="false" customHeight="true" outlineLevel="0" collapsed="false">
      <c r="B380" s="37"/>
      <c r="C380" s="38"/>
      <c r="E380" s="38"/>
      <c r="L380" s="38"/>
    </row>
    <row r="381" customFormat="false" ht="12.75" hidden="false" customHeight="true" outlineLevel="0" collapsed="false">
      <c r="B381" s="37"/>
      <c r="C381" s="38"/>
      <c r="E381" s="38"/>
      <c r="L381" s="38"/>
    </row>
    <row r="382" customFormat="false" ht="12.75" hidden="false" customHeight="true" outlineLevel="0" collapsed="false">
      <c r="B382" s="37"/>
      <c r="C382" s="38"/>
      <c r="E382" s="38"/>
      <c r="L382" s="38"/>
    </row>
    <row r="383" customFormat="false" ht="12.75" hidden="false" customHeight="true" outlineLevel="0" collapsed="false">
      <c r="B383" s="37"/>
      <c r="C383" s="38"/>
      <c r="E383" s="38"/>
      <c r="L383" s="38"/>
    </row>
    <row r="384" customFormat="false" ht="12.75" hidden="false" customHeight="true" outlineLevel="0" collapsed="false">
      <c r="B384" s="37"/>
      <c r="C384" s="38"/>
      <c r="E384" s="38"/>
      <c r="L384" s="38"/>
    </row>
    <row r="385" customFormat="false" ht="12.75" hidden="false" customHeight="true" outlineLevel="0" collapsed="false">
      <c r="B385" s="37"/>
      <c r="C385" s="38"/>
      <c r="E385" s="38"/>
      <c r="L385" s="38"/>
    </row>
    <row r="386" customFormat="false" ht="12.75" hidden="false" customHeight="true" outlineLevel="0" collapsed="false">
      <c r="B386" s="37"/>
      <c r="C386" s="38"/>
      <c r="E386" s="38"/>
      <c r="L386" s="38"/>
    </row>
    <row r="387" customFormat="false" ht="12.75" hidden="false" customHeight="true" outlineLevel="0" collapsed="false">
      <c r="B387" s="37"/>
      <c r="C387" s="38"/>
      <c r="E387" s="38"/>
      <c r="L387" s="38"/>
    </row>
    <row r="388" customFormat="false" ht="12.75" hidden="false" customHeight="true" outlineLevel="0" collapsed="false">
      <c r="B388" s="37"/>
      <c r="C388" s="38"/>
      <c r="E388" s="38"/>
      <c r="L388" s="38"/>
    </row>
    <row r="389" customFormat="false" ht="12.75" hidden="false" customHeight="true" outlineLevel="0" collapsed="false">
      <c r="B389" s="37"/>
      <c r="C389" s="38"/>
      <c r="E389" s="38"/>
      <c r="L389" s="38"/>
    </row>
    <row r="390" customFormat="false" ht="12.75" hidden="false" customHeight="true" outlineLevel="0" collapsed="false">
      <c r="B390" s="37"/>
      <c r="C390" s="38"/>
      <c r="E390" s="38"/>
      <c r="L390" s="38"/>
    </row>
    <row r="391" customFormat="false" ht="12.75" hidden="false" customHeight="true" outlineLevel="0" collapsed="false">
      <c r="B391" s="37"/>
      <c r="C391" s="38"/>
      <c r="E391" s="38"/>
      <c r="L391" s="38"/>
    </row>
    <row r="392" customFormat="false" ht="12.75" hidden="false" customHeight="true" outlineLevel="0" collapsed="false">
      <c r="B392" s="37"/>
      <c r="C392" s="38"/>
      <c r="E392" s="38"/>
      <c r="L392" s="38"/>
    </row>
    <row r="393" customFormat="false" ht="12.75" hidden="false" customHeight="true" outlineLevel="0" collapsed="false">
      <c r="B393" s="37"/>
      <c r="C393" s="38"/>
      <c r="E393" s="38"/>
      <c r="L393" s="38"/>
    </row>
    <row r="394" customFormat="false" ht="12.75" hidden="false" customHeight="true" outlineLevel="0" collapsed="false">
      <c r="B394" s="37"/>
      <c r="C394" s="38"/>
      <c r="E394" s="38"/>
      <c r="L394" s="38"/>
    </row>
    <row r="395" customFormat="false" ht="12.75" hidden="false" customHeight="true" outlineLevel="0" collapsed="false">
      <c r="B395" s="37"/>
      <c r="C395" s="38"/>
      <c r="E395" s="38"/>
      <c r="L395" s="38"/>
    </row>
    <row r="396" customFormat="false" ht="12.75" hidden="false" customHeight="true" outlineLevel="0" collapsed="false">
      <c r="B396" s="37"/>
      <c r="C396" s="38"/>
      <c r="E396" s="38"/>
      <c r="L396" s="38"/>
    </row>
    <row r="397" customFormat="false" ht="12.75" hidden="false" customHeight="true" outlineLevel="0" collapsed="false">
      <c r="B397" s="37"/>
      <c r="C397" s="38"/>
      <c r="E397" s="38"/>
      <c r="L397" s="38"/>
    </row>
    <row r="398" customFormat="false" ht="12.75" hidden="false" customHeight="true" outlineLevel="0" collapsed="false">
      <c r="B398" s="37"/>
      <c r="C398" s="38"/>
      <c r="E398" s="38"/>
      <c r="L398" s="38"/>
    </row>
    <row r="399" customFormat="false" ht="12.75" hidden="false" customHeight="true" outlineLevel="0" collapsed="false">
      <c r="B399" s="37"/>
      <c r="C399" s="38"/>
      <c r="E399" s="38"/>
      <c r="L399" s="38"/>
    </row>
    <row r="400" customFormat="false" ht="12.75" hidden="false" customHeight="true" outlineLevel="0" collapsed="false">
      <c r="B400" s="37"/>
      <c r="C400" s="38"/>
      <c r="E400" s="38"/>
      <c r="L400" s="38"/>
    </row>
    <row r="401" customFormat="false" ht="12.75" hidden="false" customHeight="true" outlineLevel="0" collapsed="false">
      <c r="B401" s="37"/>
      <c r="C401" s="38"/>
      <c r="E401" s="38"/>
      <c r="L401" s="38"/>
    </row>
    <row r="402" customFormat="false" ht="12.75" hidden="false" customHeight="true" outlineLevel="0" collapsed="false">
      <c r="B402" s="37"/>
      <c r="C402" s="38"/>
      <c r="E402" s="38"/>
      <c r="L402" s="38"/>
    </row>
    <row r="403" customFormat="false" ht="12.75" hidden="false" customHeight="true" outlineLevel="0" collapsed="false">
      <c r="B403" s="37"/>
      <c r="C403" s="38"/>
      <c r="E403" s="38"/>
      <c r="L403" s="38"/>
    </row>
    <row r="404" customFormat="false" ht="12.75" hidden="false" customHeight="true" outlineLevel="0" collapsed="false">
      <c r="B404" s="37"/>
      <c r="C404" s="38"/>
      <c r="E404" s="38"/>
      <c r="L404" s="38"/>
    </row>
    <row r="405" customFormat="false" ht="12.75" hidden="false" customHeight="true" outlineLevel="0" collapsed="false">
      <c r="B405" s="37"/>
      <c r="C405" s="38"/>
      <c r="E405" s="38"/>
      <c r="L405" s="38"/>
    </row>
    <row r="406" customFormat="false" ht="12.75" hidden="false" customHeight="true" outlineLevel="0" collapsed="false">
      <c r="B406" s="37"/>
      <c r="C406" s="38"/>
      <c r="E406" s="38"/>
      <c r="L406" s="38"/>
    </row>
    <row r="407" customFormat="false" ht="12.75" hidden="false" customHeight="true" outlineLevel="0" collapsed="false">
      <c r="B407" s="37"/>
      <c r="C407" s="38"/>
      <c r="E407" s="38"/>
      <c r="L407" s="38"/>
    </row>
    <row r="408" customFormat="false" ht="12.75" hidden="false" customHeight="true" outlineLevel="0" collapsed="false">
      <c r="B408" s="37"/>
      <c r="C408" s="38"/>
      <c r="E408" s="38"/>
      <c r="L408" s="38"/>
    </row>
    <row r="409" customFormat="false" ht="12.75" hidden="false" customHeight="true" outlineLevel="0" collapsed="false">
      <c r="B409" s="37"/>
      <c r="C409" s="38"/>
      <c r="E409" s="38"/>
      <c r="L409" s="38"/>
    </row>
    <row r="410" customFormat="false" ht="12.75" hidden="false" customHeight="true" outlineLevel="0" collapsed="false">
      <c r="B410" s="37"/>
      <c r="C410" s="38"/>
      <c r="E410" s="38"/>
      <c r="L410" s="38"/>
    </row>
    <row r="411" customFormat="false" ht="12.75" hidden="false" customHeight="true" outlineLevel="0" collapsed="false">
      <c r="B411" s="37"/>
      <c r="C411" s="38"/>
      <c r="E411" s="38"/>
      <c r="L411" s="38"/>
    </row>
    <row r="412" customFormat="false" ht="12.75" hidden="false" customHeight="true" outlineLevel="0" collapsed="false">
      <c r="B412" s="37"/>
      <c r="C412" s="38"/>
      <c r="E412" s="38"/>
      <c r="L412" s="38"/>
    </row>
    <row r="413" customFormat="false" ht="12.75" hidden="false" customHeight="true" outlineLevel="0" collapsed="false">
      <c r="B413" s="37"/>
      <c r="C413" s="38"/>
      <c r="E413" s="38"/>
      <c r="L413" s="38"/>
    </row>
    <row r="414" customFormat="false" ht="12.75" hidden="false" customHeight="true" outlineLevel="0" collapsed="false">
      <c r="B414" s="37"/>
      <c r="C414" s="38"/>
      <c r="E414" s="38"/>
      <c r="L414" s="38"/>
    </row>
    <row r="415" customFormat="false" ht="12.75" hidden="false" customHeight="true" outlineLevel="0" collapsed="false">
      <c r="B415" s="37"/>
      <c r="C415" s="38"/>
      <c r="E415" s="38"/>
      <c r="L415" s="38"/>
    </row>
    <row r="416" customFormat="false" ht="12.75" hidden="false" customHeight="true" outlineLevel="0" collapsed="false">
      <c r="B416" s="37"/>
      <c r="C416" s="38"/>
      <c r="E416" s="38"/>
      <c r="L416" s="38"/>
    </row>
    <row r="417" customFormat="false" ht="12.75" hidden="false" customHeight="true" outlineLevel="0" collapsed="false">
      <c r="B417" s="37"/>
      <c r="C417" s="38"/>
      <c r="E417" s="38"/>
      <c r="L417" s="38"/>
    </row>
    <row r="418" customFormat="false" ht="12.75" hidden="false" customHeight="true" outlineLevel="0" collapsed="false">
      <c r="B418" s="37"/>
      <c r="C418" s="38"/>
      <c r="E418" s="38"/>
      <c r="L418" s="38"/>
    </row>
    <row r="419" customFormat="false" ht="12.75" hidden="false" customHeight="true" outlineLevel="0" collapsed="false">
      <c r="B419" s="37"/>
      <c r="C419" s="38"/>
      <c r="E419" s="38"/>
      <c r="L419" s="38"/>
    </row>
    <row r="420" customFormat="false" ht="12.75" hidden="false" customHeight="true" outlineLevel="0" collapsed="false">
      <c r="B420" s="37"/>
      <c r="C420" s="38"/>
      <c r="E420" s="38"/>
      <c r="L420" s="38"/>
    </row>
    <row r="421" customFormat="false" ht="12.75" hidden="false" customHeight="true" outlineLevel="0" collapsed="false">
      <c r="B421" s="37"/>
      <c r="C421" s="38"/>
      <c r="E421" s="38"/>
      <c r="L421" s="38"/>
    </row>
    <row r="422" customFormat="false" ht="12.75" hidden="false" customHeight="true" outlineLevel="0" collapsed="false">
      <c r="B422" s="37"/>
      <c r="C422" s="38"/>
      <c r="E422" s="38"/>
      <c r="L422" s="38"/>
    </row>
    <row r="423" customFormat="false" ht="12.75" hidden="false" customHeight="true" outlineLevel="0" collapsed="false">
      <c r="B423" s="37"/>
      <c r="C423" s="38"/>
      <c r="E423" s="38"/>
      <c r="L423" s="38"/>
    </row>
    <row r="424" customFormat="false" ht="12.75" hidden="false" customHeight="true" outlineLevel="0" collapsed="false">
      <c r="B424" s="37"/>
      <c r="C424" s="38"/>
      <c r="E424" s="38"/>
      <c r="L424" s="38"/>
    </row>
    <row r="425" customFormat="false" ht="12.75" hidden="false" customHeight="true" outlineLevel="0" collapsed="false">
      <c r="B425" s="37"/>
      <c r="C425" s="38"/>
      <c r="E425" s="38"/>
      <c r="L425" s="38"/>
    </row>
    <row r="426" customFormat="false" ht="12.75" hidden="false" customHeight="true" outlineLevel="0" collapsed="false">
      <c r="B426" s="37"/>
      <c r="C426" s="38"/>
      <c r="E426" s="38"/>
      <c r="L426" s="38"/>
    </row>
    <row r="427" customFormat="false" ht="12.75" hidden="false" customHeight="true" outlineLevel="0" collapsed="false">
      <c r="B427" s="37"/>
      <c r="C427" s="38"/>
      <c r="E427" s="38"/>
      <c r="L427" s="38"/>
    </row>
    <row r="428" customFormat="false" ht="12.75" hidden="false" customHeight="true" outlineLevel="0" collapsed="false">
      <c r="B428" s="37"/>
      <c r="C428" s="38"/>
      <c r="E428" s="38"/>
      <c r="L428" s="38"/>
    </row>
    <row r="429" customFormat="false" ht="12.75" hidden="false" customHeight="true" outlineLevel="0" collapsed="false">
      <c r="B429" s="37"/>
      <c r="C429" s="38"/>
      <c r="E429" s="38"/>
      <c r="L429" s="38"/>
    </row>
    <row r="430" customFormat="false" ht="12.75" hidden="false" customHeight="true" outlineLevel="0" collapsed="false">
      <c r="B430" s="37"/>
      <c r="C430" s="38"/>
      <c r="E430" s="38"/>
      <c r="L430" s="38"/>
    </row>
    <row r="431" customFormat="false" ht="12.75" hidden="false" customHeight="true" outlineLevel="0" collapsed="false">
      <c r="B431" s="37"/>
      <c r="C431" s="38"/>
      <c r="E431" s="38"/>
      <c r="L431" s="38"/>
    </row>
    <row r="432" customFormat="false" ht="12.75" hidden="false" customHeight="true" outlineLevel="0" collapsed="false">
      <c r="B432" s="37"/>
      <c r="C432" s="38"/>
      <c r="E432" s="38"/>
      <c r="L432" s="38"/>
    </row>
    <row r="433" customFormat="false" ht="12.75" hidden="false" customHeight="true" outlineLevel="0" collapsed="false">
      <c r="B433" s="37"/>
      <c r="C433" s="38"/>
      <c r="E433" s="38"/>
      <c r="L433" s="38"/>
    </row>
    <row r="434" customFormat="false" ht="12.75" hidden="false" customHeight="true" outlineLevel="0" collapsed="false">
      <c r="B434" s="37"/>
      <c r="C434" s="38"/>
      <c r="E434" s="38"/>
      <c r="L434" s="38"/>
    </row>
    <row r="435" customFormat="false" ht="12.75" hidden="false" customHeight="true" outlineLevel="0" collapsed="false">
      <c r="B435" s="37"/>
      <c r="C435" s="38"/>
      <c r="E435" s="38"/>
      <c r="L435" s="38"/>
    </row>
    <row r="436" customFormat="false" ht="12.75" hidden="false" customHeight="true" outlineLevel="0" collapsed="false">
      <c r="B436" s="37"/>
      <c r="C436" s="38"/>
      <c r="E436" s="38"/>
      <c r="L436" s="38"/>
    </row>
    <row r="437" customFormat="false" ht="12.75" hidden="false" customHeight="true" outlineLevel="0" collapsed="false">
      <c r="B437" s="37"/>
      <c r="C437" s="38"/>
      <c r="E437" s="38"/>
      <c r="L437" s="38"/>
    </row>
    <row r="438" customFormat="false" ht="12.75" hidden="false" customHeight="true" outlineLevel="0" collapsed="false">
      <c r="B438" s="37"/>
      <c r="C438" s="38"/>
      <c r="E438" s="38"/>
      <c r="L438" s="38"/>
    </row>
    <row r="439" customFormat="false" ht="12.75" hidden="false" customHeight="true" outlineLevel="0" collapsed="false">
      <c r="B439" s="37"/>
      <c r="C439" s="38"/>
      <c r="E439" s="38"/>
      <c r="L439" s="38"/>
    </row>
    <row r="440" customFormat="false" ht="12.75" hidden="false" customHeight="true" outlineLevel="0" collapsed="false">
      <c r="B440" s="37"/>
      <c r="C440" s="38"/>
      <c r="E440" s="38"/>
      <c r="L440" s="38"/>
    </row>
    <row r="441" customFormat="false" ht="12.75" hidden="false" customHeight="true" outlineLevel="0" collapsed="false">
      <c r="B441" s="37"/>
      <c r="C441" s="38"/>
      <c r="E441" s="38"/>
      <c r="L441" s="38"/>
    </row>
    <row r="442" customFormat="false" ht="12.75" hidden="false" customHeight="true" outlineLevel="0" collapsed="false">
      <c r="B442" s="37"/>
      <c r="C442" s="38"/>
      <c r="E442" s="38"/>
      <c r="L442" s="38"/>
    </row>
    <row r="443" customFormat="false" ht="12.75" hidden="false" customHeight="true" outlineLevel="0" collapsed="false">
      <c r="B443" s="37"/>
      <c r="C443" s="38"/>
      <c r="E443" s="38"/>
      <c r="L443" s="38"/>
    </row>
    <row r="444" customFormat="false" ht="12.75" hidden="false" customHeight="true" outlineLevel="0" collapsed="false">
      <c r="B444" s="37"/>
      <c r="C444" s="38"/>
      <c r="E444" s="38"/>
      <c r="L444" s="38"/>
    </row>
    <row r="445" customFormat="false" ht="12.75" hidden="false" customHeight="true" outlineLevel="0" collapsed="false">
      <c r="B445" s="37"/>
      <c r="C445" s="38"/>
      <c r="E445" s="38"/>
      <c r="L445" s="38"/>
    </row>
    <row r="446" customFormat="false" ht="12.75" hidden="false" customHeight="true" outlineLevel="0" collapsed="false">
      <c r="B446" s="37"/>
      <c r="C446" s="38"/>
      <c r="E446" s="38"/>
      <c r="L446" s="38"/>
    </row>
    <row r="447" customFormat="false" ht="12.75" hidden="false" customHeight="true" outlineLevel="0" collapsed="false">
      <c r="B447" s="37"/>
      <c r="C447" s="38"/>
      <c r="E447" s="38"/>
      <c r="L447" s="38"/>
    </row>
    <row r="448" customFormat="false" ht="12.75" hidden="false" customHeight="true" outlineLevel="0" collapsed="false">
      <c r="B448" s="37"/>
      <c r="C448" s="38"/>
      <c r="E448" s="38"/>
      <c r="L448" s="38"/>
    </row>
    <row r="449" customFormat="false" ht="12.75" hidden="false" customHeight="true" outlineLevel="0" collapsed="false">
      <c r="B449" s="37"/>
      <c r="C449" s="38"/>
      <c r="E449" s="38"/>
      <c r="L449" s="38"/>
    </row>
    <row r="450" customFormat="false" ht="12.75" hidden="false" customHeight="true" outlineLevel="0" collapsed="false">
      <c r="B450" s="37"/>
      <c r="C450" s="38"/>
      <c r="E450" s="38"/>
      <c r="L450" s="38"/>
    </row>
    <row r="451" customFormat="false" ht="12.75" hidden="false" customHeight="true" outlineLevel="0" collapsed="false">
      <c r="B451" s="37"/>
      <c r="C451" s="38"/>
      <c r="E451" s="38"/>
      <c r="L451" s="38"/>
    </row>
    <row r="452" customFormat="false" ht="12.75" hidden="false" customHeight="true" outlineLevel="0" collapsed="false">
      <c r="B452" s="37"/>
      <c r="C452" s="38"/>
      <c r="E452" s="38"/>
      <c r="L452" s="38"/>
    </row>
    <row r="453" customFormat="false" ht="12.75" hidden="false" customHeight="true" outlineLevel="0" collapsed="false">
      <c r="B453" s="37"/>
      <c r="C453" s="38"/>
      <c r="E453" s="38"/>
      <c r="L453" s="38"/>
    </row>
    <row r="454" customFormat="false" ht="12.75" hidden="false" customHeight="true" outlineLevel="0" collapsed="false">
      <c r="B454" s="37"/>
      <c r="C454" s="38"/>
      <c r="E454" s="38"/>
      <c r="L454" s="38"/>
    </row>
    <row r="455" customFormat="false" ht="12.75" hidden="false" customHeight="true" outlineLevel="0" collapsed="false">
      <c r="B455" s="37"/>
      <c r="C455" s="38"/>
      <c r="E455" s="38"/>
      <c r="L455" s="38"/>
    </row>
    <row r="456" customFormat="false" ht="12.75" hidden="false" customHeight="true" outlineLevel="0" collapsed="false">
      <c r="B456" s="37"/>
      <c r="C456" s="38"/>
      <c r="E456" s="38"/>
      <c r="L456" s="38"/>
    </row>
    <row r="457" customFormat="false" ht="12.75" hidden="false" customHeight="true" outlineLevel="0" collapsed="false">
      <c r="B457" s="37"/>
      <c r="C457" s="38"/>
      <c r="E457" s="38"/>
      <c r="L457" s="38"/>
    </row>
    <row r="458" customFormat="false" ht="12.75" hidden="false" customHeight="true" outlineLevel="0" collapsed="false">
      <c r="B458" s="37"/>
      <c r="C458" s="38"/>
      <c r="E458" s="38"/>
      <c r="L458" s="38"/>
    </row>
    <row r="459" customFormat="false" ht="12.75" hidden="false" customHeight="true" outlineLevel="0" collapsed="false">
      <c r="B459" s="37"/>
      <c r="C459" s="38"/>
      <c r="E459" s="38"/>
      <c r="L459" s="38"/>
    </row>
    <row r="460" customFormat="false" ht="12.75" hidden="false" customHeight="true" outlineLevel="0" collapsed="false">
      <c r="B460" s="37"/>
      <c r="C460" s="38"/>
      <c r="E460" s="38"/>
      <c r="L460" s="38"/>
    </row>
    <row r="461" customFormat="false" ht="12.75" hidden="false" customHeight="true" outlineLevel="0" collapsed="false">
      <c r="B461" s="37"/>
      <c r="C461" s="38"/>
      <c r="E461" s="38"/>
      <c r="L461" s="38"/>
    </row>
    <row r="462" customFormat="false" ht="12.75" hidden="false" customHeight="true" outlineLevel="0" collapsed="false">
      <c r="B462" s="37"/>
      <c r="C462" s="38"/>
      <c r="E462" s="38"/>
      <c r="L462" s="38"/>
    </row>
    <row r="463" customFormat="false" ht="12.75" hidden="false" customHeight="true" outlineLevel="0" collapsed="false">
      <c r="B463" s="37"/>
      <c r="C463" s="38"/>
      <c r="E463" s="38"/>
      <c r="L463" s="38"/>
    </row>
    <row r="464" customFormat="false" ht="12.75" hidden="false" customHeight="true" outlineLevel="0" collapsed="false">
      <c r="B464" s="37"/>
      <c r="C464" s="38"/>
      <c r="E464" s="38"/>
      <c r="L464" s="38"/>
    </row>
    <row r="465" customFormat="false" ht="12.75" hidden="false" customHeight="true" outlineLevel="0" collapsed="false">
      <c r="B465" s="37"/>
      <c r="C465" s="38"/>
      <c r="E465" s="38"/>
      <c r="L465" s="38"/>
    </row>
    <row r="466" customFormat="false" ht="12.75" hidden="false" customHeight="true" outlineLevel="0" collapsed="false">
      <c r="B466" s="37"/>
      <c r="C466" s="38"/>
      <c r="E466" s="38"/>
      <c r="L466" s="38"/>
    </row>
    <row r="467" customFormat="false" ht="12.75" hidden="false" customHeight="true" outlineLevel="0" collapsed="false">
      <c r="B467" s="37"/>
      <c r="C467" s="38"/>
      <c r="E467" s="38"/>
      <c r="L467" s="38"/>
    </row>
    <row r="468" customFormat="false" ht="12.75" hidden="false" customHeight="true" outlineLevel="0" collapsed="false">
      <c r="B468" s="37"/>
      <c r="C468" s="38"/>
      <c r="E468" s="38"/>
      <c r="L468" s="38"/>
    </row>
    <row r="469" customFormat="false" ht="12.75" hidden="false" customHeight="true" outlineLevel="0" collapsed="false">
      <c r="B469" s="37"/>
      <c r="C469" s="38"/>
      <c r="E469" s="38"/>
      <c r="L469" s="38"/>
    </row>
    <row r="470" customFormat="false" ht="12.75" hidden="false" customHeight="true" outlineLevel="0" collapsed="false">
      <c r="B470" s="37"/>
      <c r="C470" s="38"/>
      <c r="E470" s="38"/>
      <c r="L470" s="38"/>
    </row>
    <row r="471" customFormat="false" ht="12.75" hidden="false" customHeight="true" outlineLevel="0" collapsed="false">
      <c r="B471" s="37"/>
      <c r="C471" s="38"/>
      <c r="E471" s="38"/>
      <c r="L471" s="38"/>
    </row>
    <row r="472" customFormat="false" ht="12.75" hidden="false" customHeight="true" outlineLevel="0" collapsed="false">
      <c r="B472" s="37"/>
      <c r="C472" s="38"/>
      <c r="E472" s="38"/>
      <c r="L472" s="38"/>
    </row>
    <row r="473" customFormat="false" ht="12.75" hidden="false" customHeight="true" outlineLevel="0" collapsed="false">
      <c r="B473" s="37"/>
      <c r="C473" s="38"/>
      <c r="E473" s="38"/>
      <c r="L473" s="38"/>
    </row>
    <row r="474" customFormat="false" ht="12.75" hidden="false" customHeight="true" outlineLevel="0" collapsed="false">
      <c r="B474" s="37"/>
      <c r="C474" s="38"/>
      <c r="E474" s="38"/>
      <c r="L474" s="38"/>
    </row>
    <row r="475" customFormat="false" ht="12.75" hidden="false" customHeight="true" outlineLevel="0" collapsed="false">
      <c r="B475" s="37"/>
      <c r="C475" s="38"/>
      <c r="E475" s="38"/>
      <c r="L475" s="38"/>
    </row>
    <row r="476" customFormat="false" ht="12.75" hidden="false" customHeight="true" outlineLevel="0" collapsed="false">
      <c r="B476" s="37"/>
      <c r="C476" s="38"/>
      <c r="E476" s="38"/>
      <c r="L476" s="38"/>
    </row>
    <row r="477" customFormat="false" ht="12.75" hidden="false" customHeight="true" outlineLevel="0" collapsed="false">
      <c r="B477" s="37"/>
      <c r="C477" s="38"/>
      <c r="E477" s="38"/>
      <c r="L477" s="38"/>
    </row>
    <row r="478" customFormat="false" ht="12.75" hidden="false" customHeight="true" outlineLevel="0" collapsed="false">
      <c r="B478" s="37"/>
      <c r="C478" s="38"/>
      <c r="E478" s="38"/>
      <c r="L478" s="38"/>
    </row>
    <row r="479" customFormat="false" ht="12.75" hidden="false" customHeight="true" outlineLevel="0" collapsed="false">
      <c r="B479" s="37"/>
      <c r="C479" s="38"/>
      <c r="E479" s="38"/>
      <c r="L479" s="38"/>
    </row>
    <row r="480" customFormat="false" ht="12.75" hidden="false" customHeight="true" outlineLevel="0" collapsed="false">
      <c r="B480" s="37"/>
      <c r="C480" s="38"/>
      <c r="E480" s="38"/>
      <c r="L480" s="38"/>
    </row>
    <row r="481" customFormat="false" ht="12.75" hidden="false" customHeight="true" outlineLevel="0" collapsed="false">
      <c r="B481" s="37"/>
      <c r="C481" s="38"/>
      <c r="E481" s="38"/>
      <c r="L481" s="38"/>
    </row>
    <row r="482" customFormat="false" ht="12.75" hidden="false" customHeight="true" outlineLevel="0" collapsed="false">
      <c r="B482" s="37"/>
      <c r="C482" s="38"/>
      <c r="E482" s="38"/>
      <c r="L482" s="38"/>
    </row>
    <row r="483" customFormat="false" ht="12.75" hidden="false" customHeight="true" outlineLevel="0" collapsed="false">
      <c r="B483" s="37"/>
      <c r="C483" s="38"/>
      <c r="E483" s="38"/>
      <c r="L483" s="38"/>
    </row>
    <row r="484" customFormat="false" ht="12.75" hidden="false" customHeight="true" outlineLevel="0" collapsed="false">
      <c r="B484" s="37"/>
      <c r="C484" s="38"/>
      <c r="E484" s="38"/>
      <c r="L484" s="38"/>
    </row>
    <row r="485" customFormat="false" ht="12.75" hidden="false" customHeight="true" outlineLevel="0" collapsed="false">
      <c r="B485" s="37"/>
      <c r="C485" s="38"/>
      <c r="E485" s="38"/>
      <c r="L485" s="38"/>
    </row>
    <row r="486" customFormat="false" ht="12.75" hidden="false" customHeight="true" outlineLevel="0" collapsed="false">
      <c r="B486" s="37"/>
      <c r="C486" s="38"/>
      <c r="E486" s="38"/>
      <c r="L486" s="38"/>
    </row>
    <row r="487" customFormat="false" ht="12.75" hidden="false" customHeight="true" outlineLevel="0" collapsed="false">
      <c r="B487" s="37"/>
      <c r="C487" s="38"/>
      <c r="E487" s="38"/>
      <c r="L487" s="38"/>
    </row>
    <row r="488" customFormat="false" ht="12.75" hidden="false" customHeight="true" outlineLevel="0" collapsed="false">
      <c r="B488" s="37"/>
      <c r="C488" s="38"/>
      <c r="E488" s="38"/>
      <c r="L488" s="38"/>
    </row>
    <row r="489" customFormat="false" ht="12.75" hidden="false" customHeight="true" outlineLevel="0" collapsed="false">
      <c r="B489" s="37"/>
      <c r="C489" s="38"/>
      <c r="E489" s="38"/>
      <c r="L489" s="38"/>
    </row>
    <row r="490" customFormat="false" ht="12.75" hidden="false" customHeight="true" outlineLevel="0" collapsed="false">
      <c r="B490" s="37"/>
      <c r="C490" s="38"/>
      <c r="E490" s="38"/>
      <c r="L490" s="38"/>
    </row>
    <row r="491" customFormat="false" ht="12.75" hidden="false" customHeight="true" outlineLevel="0" collapsed="false">
      <c r="B491" s="37"/>
      <c r="C491" s="38"/>
      <c r="E491" s="38"/>
      <c r="L491" s="38"/>
    </row>
    <row r="492" customFormat="false" ht="12.75" hidden="false" customHeight="true" outlineLevel="0" collapsed="false">
      <c r="B492" s="37"/>
      <c r="C492" s="38"/>
      <c r="E492" s="38"/>
      <c r="L492" s="38"/>
    </row>
    <row r="493" customFormat="false" ht="12.75" hidden="false" customHeight="true" outlineLevel="0" collapsed="false">
      <c r="B493" s="37"/>
      <c r="C493" s="38"/>
      <c r="E493" s="38"/>
      <c r="L493" s="38"/>
    </row>
    <row r="494" customFormat="false" ht="12.75" hidden="false" customHeight="true" outlineLevel="0" collapsed="false">
      <c r="B494" s="37"/>
      <c r="C494" s="38"/>
      <c r="E494" s="38"/>
      <c r="L494" s="38"/>
    </row>
    <row r="495" customFormat="false" ht="12.75" hidden="false" customHeight="true" outlineLevel="0" collapsed="false">
      <c r="B495" s="37"/>
      <c r="C495" s="38"/>
      <c r="E495" s="38"/>
      <c r="L495" s="38"/>
    </row>
    <row r="496" customFormat="false" ht="12.75" hidden="false" customHeight="true" outlineLevel="0" collapsed="false">
      <c r="B496" s="37"/>
      <c r="C496" s="38"/>
      <c r="E496" s="38"/>
      <c r="L496" s="38"/>
    </row>
    <row r="497" customFormat="false" ht="12.75" hidden="false" customHeight="true" outlineLevel="0" collapsed="false">
      <c r="B497" s="37"/>
      <c r="C497" s="38"/>
      <c r="E497" s="38"/>
      <c r="L497" s="38"/>
    </row>
    <row r="498" customFormat="false" ht="12.75" hidden="false" customHeight="true" outlineLevel="0" collapsed="false">
      <c r="B498" s="37"/>
      <c r="C498" s="38"/>
      <c r="E498" s="38"/>
      <c r="L498" s="38"/>
    </row>
    <row r="499" customFormat="false" ht="12.75" hidden="false" customHeight="true" outlineLevel="0" collapsed="false">
      <c r="B499" s="37"/>
      <c r="C499" s="38"/>
      <c r="E499" s="38"/>
      <c r="L499" s="38"/>
    </row>
    <row r="500" customFormat="false" ht="12.75" hidden="false" customHeight="true" outlineLevel="0" collapsed="false">
      <c r="B500" s="37"/>
      <c r="C500" s="38"/>
      <c r="E500" s="38"/>
      <c r="L500" s="38"/>
    </row>
    <row r="501" customFormat="false" ht="12.75" hidden="false" customHeight="true" outlineLevel="0" collapsed="false">
      <c r="B501" s="37"/>
      <c r="C501" s="38"/>
      <c r="E501" s="38"/>
      <c r="L501" s="38"/>
    </row>
    <row r="502" customFormat="false" ht="12.75" hidden="false" customHeight="true" outlineLevel="0" collapsed="false">
      <c r="B502" s="37"/>
      <c r="C502" s="38"/>
      <c r="E502" s="38"/>
      <c r="L502" s="38"/>
    </row>
    <row r="503" customFormat="false" ht="12.75" hidden="false" customHeight="true" outlineLevel="0" collapsed="false">
      <c r="B503" s="37"/>
      <c r="C503" s="38"/>
      <c r="E503" s="38"/>
      <c r="L503" s="38"/>
    </row>
    <row r="504" customFormat="false" ht="12.75" hidden="false" customHeight="true" outlineLevel="0" collapsed="false">
      <c r="B504" s="37"/>
      <c r="C504" s="38"/>
      <c r="E504" s="38"/>
      <c r="L504" s="38"/>
    </row>
    <row r="505" customFormat="false" ht="12.75" hidden="false" customHeight="true" outlineLevel="0" collapsed="false">
      <c r="B505" s="37"/>
      <c r="C505" s="38"/>
      <c r="E505" s="38"/>
      <c r="L505" s="38"/>
    </row>
    <row r="506" customFormat="false" ht="12.75" hidden="false" customHeight="true" outlineLevel="0" collapsed="false">
      <c r="B506" s="37"/>
      <c r="C506" s="38"/>
      <c r="E506" s="38"/>
      <c r="L506" s="38"/>
    </row>
    <row r="507" customFormat="false" ht="12.75" hidden="false" customHeight="true" outlineLevel="0" collapsed="false">
      <c r="B507" s="37"/>
      <c r="C507" s="38"/>
      <c r="E507" s="38"/>
      <c r="L507" s="38"/>
    </row>
    <row r="508" customFormat="false" ht="12.75" hidden="false" customHeight="true" outlineLevel="0" collapsed="false">
      <c r="B508" s="37"/>
      <c r="C508" s="38"/>
      <c r="E508" s="38"/>
      <c r="L508" s="38"/>
    </row>
    <row r="509" customFormat="false" ht="12.75" hidden="false" customHeight="true" outlineLevel="0" collapsed="false">
      <c r="B509" s="37"/>
      <c r="C509" s="38"/>
      <c r="E509" s="38"/>
      <c r="L509" s="38"/>
    </row>
    <row r="510" customFormat="false" ht="12.75" hidden="false" customHeight="true" outlineLevel="0" collapsed="false">
      <c r="B510" s="37"/>
      <c r="C510" s="38"/>
      <c r="E510" s="38"/>
      <c r="L510" s="38"/>
    </row>
    <row r="511" customFormat="false" ht="12.75" hidden="false" customHeight="true" outlineLevel="0" collapsed="false">
      <c r="B511" s="37"/>
      <c r="C511" s="38"/>
      <c r="E511" s="38"/>
      <c r="L511" s="38"/>
    </row>
    <row r="512" customFormat="false" ht="12.75" hidden="false" customHeight="true" outlineLevel="0" collapsed="false">
      <c r="B512" s="37"/>
      <c r="C512" s="38"/>
      <c r="E512" s="38"/>
      <c r="L512" s="38"/>
    </row>
    <row r="513" customFormat="false" ht="12.75" hidden="false" customHeight="true" outlineLevel="0" collapsed="false">
      <c r="B513" s="37"/>
      <c r="C513" s="38"/>
      <c r="E513" s="38"/>
      <c r="L513" s="38"/>
    </row>
    <row r="514" customFormat="false" ht="12.75" hidden="false" customHeight="true" outlineLevel="0" collapsed="false">
      <c r="B514" s="37"/>
      <c r="C514" s="38"/>
      <c r="E514" s="38"/>
      <c r="L514" s="38"/>
    </row>
    <row r="515" customFormat="false" ht="12.75" hidden="false" customHeight="true" outlineLevel="0" collapsed="false">
      <c r="B515" s="37"/>
      <c r="C515" s="38"/>
      <c r="E515" s="38"/>
      <c r="L515" s="38"/>
    </row>
    <row r="516" customFormat="false" ht="12.75" hidden="false" customHeight="true" outlineLevel="0" collapsed="false">
      <c r="B516" s="37"/>
      <c r="C516" s="38"/>
      <c r="E516" s="38"/>
      <c r="L516" s="38"/>
    </row>
    <row r="517" customFormat="false" ht="12.75" hidden="false" customHeight="true" outlineLevel="0" collapsed="false">
      <c r="B517" s="37"/>
      <c r="C517" s="38"/>
      <c r="E517" s="38"/>
      <c r="L517" s="38"/>
    </row>
    <row r="518" customFormat="false" ht="12.75" hidden="false" customHeight="true" outlineLevel="0" collapsed="false">
      <c r="B518" s="37"/>
      <c r="C518" s="38"/>
      <c r="E518" s="38"/>
      <c r="L518" s="38"/>
    </row>
    <row r="519" customFormat="false" ht="12.75" hidden="false" customHeight="true" outlineLevel="0" collapsed="false">
      <c r="B519" s="37"/>
      <c r="C519" s="38"/>
      <c r="E519" s="38"/>
      <c r="L519" s="38"/>
    </row>
    <row r="520" customFormat="false" ht="12.75" hidden="false" customHeight="true" outlineLevel="0" collapsed="false">
      <c r="B520" s="37"/>
      <c r="C520" s="38"/>
      <c r="E520" s="38"/>
      <c r="L520" s="38"/>
    </row>
    <row r="521" customFormat="false" ht="12.75" hidden="false" customHeight="true" outlineLevel="0" collapsed="false">
      <c r="B521" s="37"/>
      <c r="C521" s="38"/>
      <c r="E521" s="38"/>
      <c r="L521" s="38"/>
    </row>
    <row r="522" customFormat="false" ht="12.75" hidden="false" customHeight="true" outlineLevel="0" collapsed="false">
      <c r="B522" s="37"/>
      <c r="C522" s="38"/>
      <c r="E522" s="38"/>
      <c r="L522" s="38"/>
    </row>
    <row r="523" customFormat="false" ht="12.75" hidden="false" customHeight="true" outlineLevel="0" collapsed="false">
      <c r="B523" s="37"/>
      <c r="C523" s="38"/>
      <c r="E523" s="38"/>
      <c r="L523" s="38"/>
    </row>
    <row r="524" customFormat="false" ht="12.75" hidden="false" customHeight="true" outlineLevel="0" collapsed="false">
      <c r="B524" s="37"/>
      <c r="C524" s="38"/>
      <c r="E524" s="38"/>
      <c r="L524" s="38"/>
    </row>
    <row r="525" customFormat="false" ht="12.75" hidden="false" customHeight="true" outlineLevel="0" collapsed="false">
      <c r="B525" s="37"/>
      <c r="C525" s="38"/>
      <c r="E525" s="38"/>
      <c r="L525" s="38"/>
    </row>
    <row r="526" customFormat="false" ht="12.75" hidden="false" customHeight="true" outlineLevel="0" collapsed="false">
      <c r="B526" s="37"/>
      <c r="C526" s="38"/>
      <c r="E526" s="38"/>
      <c r="L526" s="38"/>
    </row>
    <row r="527" customFormat="false" ht="12.75" hidden="false" customHeight="true" outlineLevel="0" collapsed="false">
      <c r="B527" s="37"/>
      <c r="C527" s="38"/>
      <c r="E527" s="38"/>
      <c r="L527" s="38"/>
    </row>
    <row r="528" customFormat="false" ht="12.75" hidden="false" customHeight="true" outlineLevel="0" collapsed="false">
      <c r="B528" s="37"/>
      <c r="C528" s="38"/>
      <c r="E528" s="38"/>
      <c r="L528" s="38"/>
    </row>
    <row r="529" customFormat="false" ht="12.75" hidden="false" customHeight="true" outlineLevel="0" collapsed="false">
      <c r="B529" s="37"/>
      <c r="C529" s="38"/>
      <c r="E529" s="38"/>
      <c r="L529" s="38"/>
    </row>
    <row r="530" customFormat="false" ht="12.75" hidden="false" customHeight="true" outlineLevel="0" collapsed="false">
      <c r="B530" s="37"/>
      <c r="C530" s="38"/>
      <c r="E530" s="38"/>
      <c r="L530" s="38"/>
    </row>
    <row r="531" customFormat="false" ht="12.75" hidden="false" customHeight="true" outlineLevel="0" collapsed="false">
      <c r="B531" s="37"/>
      <c r="C531" s="38"/>
      <c r="E531" s="38"/>
      <c r="L531" s="38"/>
    </row>
    <row r="532" customFormat="false" ht="12.75" hidden="false" customHeight="true" outlineLevel="0" collapsed="false">
      <c r="B532" s="37"/>
      <c r="C532" s="38"/>
      <c r="E532" s="38"/>
      <c r="L532" s="38"/>
    </row>
    <row r="533" customFormat="false" ht="12.75" hidden="false" customHeight="true" outlineLevel="0" collapsed="false">
      <c r="B533" s="37"/>
      <c r="C533" s="38"/>
      <c r="E533" s="38"/>
      <c r="L533" s="38"/>
    </row>
    <row r="534" customFormat="false" ht="12.75" hidden="false" customHeight="true" outlineLevel="0" collapsed="false">
      <c r="B534" s="37"/>
      <c r="C534" s="38"/>
      <c r="E534" s="38"/>
      <c r="L534" s="38"/>
    </row>
    <row r="535" customFormat="false" ht="12.75" hidden="false" customHeight="true" outlineLevel="0" collapsed="false">
      <c r="B535" s="37"/>
      <c r="C535" s="38"/>
      <c r="E535" s="38"/>
      <c r="L535" s="38"/>
    </row>
    <row r="536" customFormat="false" ht="12.75" hidden="false" customHeight="true" outlineLevel="0" collapsed="false">
      <c r="B536" s="37"/>
      <c r="C536" s="38"/>
      <c r="E536" s="38"/>
      <c r="L536" s="38"/>
    </row>
    <row r="537" customFormat="false" ht="12.75" hidden="false" customHeight="true" outlineLevel="0" collapsed="false">
      <c r="B537" s="37"/>
      <c r="C537" s="38"/>
      <c r="E537" s="38"/>
      <c r="L537" s="38"/>
    </row>
    <row r="538" customFormat="false" ht="12.75" hidden="false" customHeight="true" outlineLevel="0" collapsed="false">
      <c r="B538" s="37"/>
      <c r="C538" s="38"/>
      <c r="E538" s="38"/>
      <c r="L538" s="38"/>
    </row>
    <row r="539" customFormat="false" ht="12.75" hidden="false" customHeight="true" outlineLevel="0" collapsed="false">
      <c r="B539" s="37"/>
      <c r="C539" s="38"/>
      <c r="E539" s="38"/>
      <c r="L539" s="38"/>
    </row>
    <row r="540" customFormat="false" ht="12.75" hidden="false" customHeight="true" outlineLevel="0" collapsed="false">
      <c r="B540" s="37"/>
      <c r="C540" s="38"/>
      <c r="E540" s="38"/>
      <c r="L540" s="38"/>
    </row>
    <row r="541" customFormat="false" ht="12.75" hidden="false" customHeight="true" outlineLevel="0" collapsed="false">
      <c r="B541" s="37"/>
      <c r="C541" s="38"/>
      <c r="E541" s="38"/>
      <c r="L541" s="38"/>
    </row>
    <row r="542" customFormat="false" ht="12.75" hidden="false" customHeight="true" outlineLevel="0" collapsed="false">
      <c r="B542" s="37"/>
      <c r="C542" s="38"/>
      <c r="E542" s="38"/>
      <c r="L542" s="38"/>
    </row>
    <row r="543" customFormat="false" ht="12.75" hidden="false" customHeight="true" outlineLevel="0" collapsed="false">
      <c r="B543" s="37"/>
      <c r="C543" s="38"/>
      <c r="E543" s="38"/>
      <c r="L543" s="38"/>
    </row>
    <row r="544" customFormat="false" ht="12.75" hidden="false" customHeight="true" outlineLevel="0" collapsed="false">
      <c r="B544" s="37"/>
      <c r="C544" s="38"/>
      <c r="E544" s="38"/>
      <c r="L544" s="38"/>
    </row>
    <row r="545" customFormat="false" ht="12.75" hidden="false" customHeight="true" outlineLevel="0" collapsed="false">
      <c r="B545" s="37"/>
      <c r="C545" s="38"/>
      <c r="E545" s="38"/>
      <c r="L545" s="38"/>
    </row>
    <row r="546" customFormat="false" ht="12.75" hidden="false" customHeight="true" outlineLevel="0" collapsed="false">
      <c r="B546" s="37"/>
      <c r="C546" s="38"/>
      <c r="E546" s="38"/>
      <c r="L546" s="38"/>
    </row>
    <row r="547" customFormat="false" ht="12.75" hidden="false" customHeight="true" outlineLevel="0" collapsed="false">
      <c r="B547" s="37"/>
      <c r="C547" s="38"/>
      <c r="E547" s="38"/>
      <c r="L547" s="38"/>
    </row>
    <row r="548" customFormat="false" ht="12.75" hidden="false" customHeight="true" outlineLevel="0" collapsed="false">
      <c r="B548" s="37"/>
      <c r="C548" s="38"/>
      <c r="E548" s="38"/>
      <c r="L548" s="38"/>
    </row>
    <row r="549" customFormat="false" ht="12.75" hidden="false" customHeight="true" outlineLevel="0" collapsed="false">
      <c r="B549" s="37"/>
      <c r="C549" s="38"/>
      <c r="E549" s="38"/>
      <c r="L549" s="38"/>
    </row>
    <row r="550" customFormat="false" ht="12.75" hidden="false" customHeight="true" outlineLevel="0" collapsed="false">
      <c r="B550" s="37"/>
      <c r="C550" s="38"/>
      <c r="E550" s="38"/>
      <c r="L550" s="38"/>
    </row>
    <row r="551" customFormat="false" ht="12.75" hidden="false" customHeight="true" outlineLevel="0" collapsed="false">
      <c r="B551" s="37"/>
      <c r="C551" s="38"/>
      <c r="E551" s="38"/>
      <c r="L551" s="38"/>
    </row>
    <row r="552" customFormat="false" ht="12.75" hidden="false" customHeight="true" outlineLevel="0" collapsed="false">
      <c r="B552" s="37"/>
      <c r="C552" s="38"/>
      <c r="E552" s="38"/>
      <c r="L552" s="38"/>
    </row>
    <row r="553" customFormat="false" ht="12.75" hidden="false" customHeight="true" outlineLevel="0" collapsed="false">
      <c r="B553" s="37"/>
      <c r="C553" s="38"/>
      <c r="E553" s="38"/>
      <c r="L553" s="38"/>
    </row>
    <row r="554" customFormat="false" ht="12.75" hidden="false" customHeight="true" outlineLevel="0" collapsed="false">
      <c r="B554" s="37"/>
      <c r="C554" s="38"/>
      <c r="E554" s="38"/>
      <c r="L554" s="38"/>
    </row>
    <row r="555" customFormat="false" ht="12.75" hidden="false" customHeight="true" outlineLevel="0" collapsed="false">
      <c r="B555" s="37"/>
      <c r="C555" s="38"/>
      <c r="E555" s="38"/>
      <c r="L555" s="38"/>
    </row>
    <row r="556" customFormat="false" ht="12.75" hidden="false" customHeight="true" outlineLevel="0" collapsed="false">
      <c r="B556" s="37"/>
      <c r="C556" s="38"/>
      <c r="E556" s="38"/>
      <c r="L556" s="38"/>
    </row>
    <row r="557" customFormat="false" ht="12.75" hidden="false" customHeight="true" outlineLevel="0" collapsed="false">
      <c r="B557" s="37"/>
      <c r="C557" s="38"/>
      <c r="E557" s="38"/>
      <c r="L557" s="38"/>
    </row>
    <row r="558" customFormat="false" ht="12.75" hidden="false" customHeight="true" outlineLevel="0" collapsed="false">
      <c r="B558" s="37"/>
      <c r="C558" s="38"/>
      <c r="E558" s="38"/>
      <c r="L558" s="38"/>
    </row>
    <row r="559" customFormat="false" ht="12.75" hidden="false" customHeight="true" outlineLevel="0" collapsed="false">
      <c r="B559" s="37"/>
      <c r="C559" s="38"/>
      <c r="E559" s="38"/>
      <c r="L559" s="38"/>
    </row>
    <row r="560" customFormat="false" ht="12.75" hidden="false" customHeight="true" outlineLevel="0" collapsed="false">
      <c r="B560" s="37"/>
      <c r="C560" s="38"/>
      <c r="E560" s="38"/>
      <c r="L560" s="38"/>
    </row>
    <row r="561" customFormat="false" ht="12.75" hidden="false" customHeight="true" outlineLevel="0" collapsed="false">
      <c r="B561" s="37"/>
      <c r="C561" s="38"/>
      <c r="E561" s="38"/>
      <c r="L561" s="38"/>
    </row>
    <row r="562" customFormat="false" ht="12.75" hidden="false" customHeight="true" outlineLevel="0" collapsed="false">
      <c r="B562" s="37"/>
      <c r="C562" s="38"/>
      <c r="E562" s="38"/>
      <c r="L562" s="38"/>
    </row>
    <row r="563" customFormat="false" ht="12.75" hidden="false" customHeight="true" outlineLevel="0" collapsed="false">
      <c r="B563" s="37"/>
      <c r="C563" s="38"/>
      <c r="E563" s="38"/>
      <c r="L563" s="38"/>
    </row>
    <row r="564" customFormat="false" ht="12.75" hidden="false" customHeight="true" outlineLevel="0" collapsed="false">
      <c r="B564" s="37"/>
      <c r="C564" s="38"/>
      <c r="E564" s="38"/>
      <c r="L564" s="38"/>
    </row>
    <row r="565" customFormat="false" ht="12.75" hidden="false" customHeight="true" outlineLevel="0" collapsed="false">
      <c r="B565" s="37"/>
      <c r="C565" s="38"/>
      <c r="E565" s="38"/>
      <c r="L565" s="38"/>
    </row>
    <row r="566" customFormat="false" ht="12.75" hidden="false" customHeight="true" outlineLevel="0" collapsed="false">
      <c r="B566" s="37"/>
      <c r="C566" s="38"/>
      <c r="E566" s="38"/>
      <c r="L566" s="38"/>
    </row>
    <row r="567" customFormat="false" ht="12.75" hidden="false" customHeight="true" outlineLevel="0" collapsed="false">
      <c r="B567" s="37"/>
      <c r="C567" s="38"/>
      <c r="E567" s="38"/>
      <c r="L567" s="38"/>
    </row>
    <row r="568" customFormat="false" ht="12.75" hidden="false" customHeight="true" outlineLevel="0" collapsed="false">
      <c r="B568" s="37"/>
      <c r="C568" s="38"/>
      <c r="E568" s="38"/>
      <c r="L568" s="38"/>
    </row>
    <row r="569" customFormat="false" ht="12.75" hidden="false" customHeight="true" outlineLevel="0" collapsed="false">
      <c r="B569" s="37"/>
      <c r="C569" s="38"/>
      <c r="E569" s="38"/>
      <c r="L569" s="38"/>
    </row>
    <row r="570" customFormat="false" ht="12.75" hidden="false" customHeight="true" outlineLevel="0" collapsed="false">
      <c r="B570" s="37"/>
      <c r="C570" s="38"/>
      <c r="E570" s="38"/>
      <c r="L570" s="38"/>
    </row>
    <row r="571" customFormat="false" ht="12.75" hidden="false" customHeight="true" outlineLevel="0" collapsed="false">
      <c r="B571" s="37"/>
      <c r="C571" s="38"/>
      <c r="E571" s="38"/>
      <c r="L571" s="38"/>
    </row>
    <row r="572" customFormat="false" ht="12.75" hidden="false" customHeight="true" outlineLevel="0" collapsed="false">
      <c r="B572" s="37"/>
      <c r="C572" s="38"/>
      <c r="E572" s="38"/>
      <c r="L572" s="38"/>
    </row>
    <row r="573" customFormat="false" ht="12.75" hidden="false" customHeight="true" outlineLevel="0" collapsed="false">
      <c r="B573" s="37"/>
      <c r="C573" s="38"/>
      <c r="E573" s="38"/>
      <c r="L573" s="38"/>
    </row>
    <row r="574" customFormat="false" ht="12.75" hidden="false" customHeight="true" outlineLevel="0" collapsed="false">
      <c r="B574" s="37"/>
      <c r="C574" s="38"/>
      <c r="E574" s="38"/>
      <c r="L574" s="38"/>
    </row>
    <row r="575" customFormat="false" ht="12.75" hidden="false" customHeight="true" outlineLevel="0" collapsed="false">
      <c r="B575" s="37"/>
      <c r="C575" s="38"/>
      <c r="E575" s="38"/>
      <c r="L575" s="38"/>
    </row>
    <row r="576" customFormat="false" ht="12.75" hidden="false" customHeight="true" outlineLevel="0" collapsed="false">
      <c r="B576" s="37"/>
      <c r="C576" s="38"/>
      <c r="E576" s="38"/>
      <c r="L576" s="38"/>
    </row>
    <row r="577" customFormat="false" ht="12.75" hidden="false" customHeight="true" outlineLevel="0" collapsed="false">
      <c r="B577" s="37"/>
      <c r="C577" s="38"/>
      <c r="E577" s="38"/>
      <c r="L577" s="38"/>
    </row>
    <row r="578" customFormat="false" ht="12.75" hidden="false" customHeight="true" outlineLevel="0" collapsed="false">
      <c r="B578" s="37"/>
      <c r="C578" s="38"/>
      <c r="E578" s="38"/>
      <c r="L578" s="38"/>
    </row>
    <row r="579" customFormat="false" ht="12.75" hidden="false" customHeight="true" outlineLevel="0" collapsed="false">
      <c r="B579" s="37"/>
      <c r="C579" s="38"/>
      <c r="E579" s="38"/>
      <c r="L579" s="38"/>
    </row>
    <row r="580" customFormat="false" ht="12.75" hidden="false" customHeight="true" outlineLevel="0" collapsed="false">
      <c r="B580" s="37"/>
      <c r="C580" s="38"/>
      <c r="E580" s="38"/>
      <c r="L580" s="38"/>
    </row>
    <row r="581" customFormat="false" ht="12.75" hidden="false" customHeight="true" outlineLevel="0" collapsed="false">
      <c r="B581" s="37"/>
      <c r="C581" s="38"/>
      <c r="E581" s="38"/>
      <c r="L581" s="38"/>
    </row>
    <row r="582" customFormat="false" ht="12.75" hidden="false" customHeight="true" outlineLevel="0" collapsed="false">
      <c r="B582" s="37"/>
      <c r="C582" s="38"/>
      <c r="E582" s="38"/>
      <c r="L582" s="38"/>
    </row>
    <row r="583" customFormat="false" ht="12.75" hidden="false" customHeight="true" outlineLevel="0" collapsed="false">
      <c r="B583" s="37"/>
      <c r="C583" s="38"/>
      <c r="E583" s="38"/>
      <c r="L583" s="38"/>
    </row>
    <row r="584" customFormat="false" ht="12.75" hidden="false" customHeight="true" outlineLevel="0" collapsed="false">
      <c r="B584" s="37"/>
      <c r="C584" s="38"/>
      <c r="E584" s="38"/>
      <c r="L584" s="38"/>
    </row>
    <row r="585" customFormat="false" ht="12.75" hidden="false" customHeight="true" outlineLevel="0" collapsed="false">
      <c r="B585" s="37"/>
      <c r="C585" s="38"/>
      <c r="E585" s="38"/>
      <c r="L585" s="38"/>
    </row>
    <row r="586" customFormat="false" ht="12.75" hidden="false" customHeight="true" outlineLevel="0" collapsed="false">
      <c r="B586" s="37"/>
      <c r="C586" s="38"/>
      <c r="E586" s="38"/>
      <c r="L586" s="38"/>
    </row>
    <row r="587" customFormat="false" ht="12.75" hidden="false" customHeight="true" outlineLevel="0" collapsed="false">
      <c r="B587" s="37"/>
      <c r="C587" s="38"/>
      <c r="E587" s="38"/>
      <c r="L587" s="38"/>
    </row>
    <row r="588" customFormat="false" ht="12.75" hidden="false" customHeight="true" outlineLevel="0" collapsed="false">
      <c r="B588" s="37"/>
      <c r="C588" s="38"/>
      <c r="E588" s="38"/>
      <c r="L588" s="38"/>
    </row>
    <row r="589" customFormat="false" ht="12.75" hidden="false" customHeight="true" outlineLevel="0" collapsed="false">
      <c r="B589" s="37"/>
      <c r="C589" s="38"/>
      <c r="E589" s="38"/>
      <c r="L589" s="38"/>
    </row>
    <row r="590" customFormat="false" ht="12.75" hidden="false" customHeight="true" outlineLevel="0" collapsed="false">
      <c r="B590" s="37"/>
      <c r="C590" s="38"/>
      <c r="E590" s="38"/>
      <c r="L590" s="38"/>
    </row>
    <row r="591" customFormat="false" ht="12.75" hidden="false" customHeight="true" outlineLevel="0" collapsed="false">
      <c r="B591" s="37"/>
      <c r="C591" s="38"/>
      <c r="E591" s="38"/>
      <c r="L591" s="38"/>
    </row>
    <row r="592" customFormat="false" ht="12.75" hidden="false" customHeight="true" outlineLevel="0" collapsed="false">
      <c r="B592" s="37"/>
      <c r="C592" s="38"/>
      <c r="E592" s="38"/>
      <c r="L592" s="38"/>
    </row>
    <row r="593" customFormat="false" ht="12.75" hidden="false" customHeight="true" outlineLevel="0" collapsed="false">
      <c r="B593" s="37"/>
      <c r="C593" s="38"/>
      <c r="E593" s="38"/>
      <c r="L593" s="38"/>
    </row>
    <row r="594" customFormat="false" ht="12.75" hidden="false" customHeight="true" outlineLevel="0" collapsed="false">
      <c r="B594" s="37"/>
      <c r="C594" s="38"/>
      <c r="E594" s="38"/>
      <c r="L594" s="38"/>
    </row>
    <row r="595" customFormat="false" ht="12.75" hidden="false" customHeight="true" outlineLevel="0" collapsed="false">
      <c r="B595" s="37"/>
      <c r="C595" s="38"/>
      <c r="E595" s="38"/>
      <c r="L595" s="38"/>
    </row>
    <row r="596" customFormat="false" ht="12.75" hidden="false" customHeight="true" outlineLevel="0" collapsed="false">
      <c r="B596" s="37"/>
      <c r="C596" s="38"/>
      <c r="E596" s="38"/>
      <c r="L596" s="38"/>
    </row>
    <row r="597" customFormat="false" ht="12.75" hidden="false" customHeight="true" outlineLevel="0" collapsed="false">
      <c r="B597" s="37"/>
      <c r="C597" s="38"/>
      <c r="E597" s="38"/>
      <c r="L597" s="38"/>
    </row>
    <row r="598" customFormat="false" ht="12.75" hidden="false" customHeight="true" outlineLevel="0" collapsed="false">
      <c r="B598" s="37"/>
      <c r="C598" s="38"/>
      <c r="E598" s="38"/>
      <c r="L598" s="38"/>
    </row>
    <row r="599" customFormat="false" ht="12.75" hidden="false" customHeight="true" outlineLevel="0" collapsed="false">
      <c r="B599" s="37"/>
      <c r="C599" s="38"/>
      <c r="E599" s="38"/>
      <c r="L599" s="38"/>
    </row>
    <row r="600" customFormat="false" ht="12.75" hidden="false" customHeight="true" outlineLevel="0" collapsed="false">
      <c r="B600" s="37"/>
      <c r="C600" s="38"/>
      <c r="E600" s="38"/>
      <c r="L600" s="38"/>
    </row>
    <row r="601" customFormat="false" ht="12.75" hidden="false" customHeight="true" outlineLevel="0" collapsed="false">
      <c r="B601" s="37"/>
      <c r="C601" s="38"/>
      <c r="E601" s="38"/>
      <c r="L601" s="38"/>
    </row>
    <row r="602" customFormat="false" ht="12.75" hidden="false" customHeight="true" outlineLevel="0" collapsed="false">
      <c r="B602" s="37"/>
      <c r="C602" s="38"/>
      <c r="E602" s="38"/>
      <c r="L602" s="38"/>
    </row>
    <row r="603" customFormat="false" ht="12.75" hidden="false" customHeight="true" outlineLevel="0" collapsed="false">
      <c r="B603" s="37"/>
      <c r="C603" s="38"/>
      <c r="E603" s="38"/>
      <c r="L603" s="38"/>
    </row>
    <row r="604" customFormat="false" ht="12.75" hidden="false" customHeight="true" outlineLevel="0" collapsed="false">
      <c r="B604" s="37"/>
      <c r="C604" s="38"/>
      <c r="E604" s="38"/>
      <c r="L604" s="38"/>
    </row>
    <row r="605" customFormat="false" ht="12.75" hidden="false" customHeight="true" outlineLevel="0" collapsed="false">
      <c r="B605" s="37"/>
      <c r="C605" s="38"/>
      <c r="E605" s="38"/>
      <c r="L605" s="38"/>
    </row>
    <row r="606" customFormat="false" ht="12.75" hidden="false" customHeight="true" outlineLevel="0" collapsed="false">
      <c r="B606" s="37"/>
      <c r="C606" s="38"/>
      <c r="E606" s="38"/>
      <c r="L606" s="38"/>
    </row>
    <row r="607" customFormat="false" ht="12.75" hidden="false" customHeight="true" outlineLevel="0" collapsed="false">
      <c r="B607" s="37"/>
      <c r="C607" s="38"/>
      <c r="E607" s="38"/>
      <c r="L607" s="38"/>
    </row>
    <row r="608" customFormat="false" ht="12.75" hidden="false" customHeight="true" outlineLevel="0" collapsed="false">
      <c r="B608" s="37"/>
      <c r="C608" s="38"/>
      <c r="E608" s="38"/>
      <c r="L608" s="38"/>
    </row>
    <row r="609" customFormat="false" ht="12.75" hidden="false" customHeight="true" outlineLevel="0" collapsed="false">
      <c r="B609" s="37"/>
      <c r="C609" s="38"/>
      <c r="E609" s="38"/>
      <c r="L609" s="38"/>
    </row>
    <row r="610" customFormat="false" ht="12.75" hidden="false" customHeight="true" outlineLevel="0" collapsed="false">
      <c r="B610" s="37"/>
      <c r="C610" s="38"/>
      <c r="E610" s="38"/>
      <c r="L610" s="38"/>
    </row>
    <row r="611" customFormat="false" ht="12.75" hidden="false" customHeight="true" outlineLevel="0" collapsed="false">
      <c r="B611" s="37"/>
      <c r="C611" s="38"/>
      <c r="E611" s="38"/>
      <c r="L611" s="38"/>
    </row>
    <row r="612" customFormat="false" ht="12.75" hidden="false" customHeight="true" outlineLevel="0" collapsed="false">
      <c r="B612" s="37"/>
      <c r="C612" s="38"/>
      <c r="E612" s="38"/>
      <c r="L612" s="38"/>
    </row>
    <row r="613" customFormat="false" ht="12.75" hidden="false" customHeight="true" outlineLevel="0" collapsed="false">
      <c r="B613" s="37"/>
      <c r="C613" s="38"/>
      <c r="E613" s="38"/>
      <c r="L613" s="38"/>
    </row>
    <row r="614" customFormat="false" ht="12.75" hidden="false" customHeight="true" outlineLevel="0" collapsed="false">
      <c r="B614" s="37"/>
      <c r="C614" s="38"/>
      <c r="E614" s="38"/>
      <c r="L614" s="38"/>
    </row>
    <row r="615" customFormat="false" ht="12.75" hidden="false" customHeight="true" outlineLevel="0" collapsed="false">
      <c r="B615" s="37"/>
      <c r="C615" s="38"/>
      <c r="E615" s="38"/>
      <c r="L615" s="38"/>
    </row>
    <row r="616" customFormat="false" ht="12.75" hidden="false" customHeight="true" outlineLevel="0" collapsed="false">
      <c r="B616" s="37"/>
      <c r="C616" s="38"/>
      <c r="E616" s="38"/>
      <c r="L616" s="38"/>
    </row>
    <row r="617" customFormat="false" ht="12.75" hidden="false" customHeight="true" outlineLevel="0" collapsed="false">
      <c r="B617" s="37"/>
      <c r="C617" s="38"/>
      <c r="E617" s="38"/>
      <c r="L617" s="38"/>
    </row>
    <row r="618" customFormat="false" ht="12.75" hidden="false" customHeight="true" outlineLevel="0" collapsed="false">
      <c r="B618" s="37"/>
      <c r="C618" s="38"/>
      <c r="E618" s="38"/>
      <c r="L618" s="38"/>
    </row>
    <row r="619" customFormat="false" ht="12.75" hidden="false" customHeight="true" outlineLevel="0" collapsed="false">
      <c r="B619" s="37"/>
      <c r="C619" s="38"/>
      <c r="E619" s="38"/>
      <c r="L619" s="38"/>
    </row>
    <row r="620" customFormat="false" ht="12.75" hidden="false" customHeight="true" outlineLevel="0" collapsed="false">
      <c r="B620" s="37"/>
      <c r="C620" s="38"/>
      <c r="E620" s="38"/>
      <c r="L620" s="38"/>
    </row>
    <row r="621" customFormat="false" ht="12.75" hidden="false" customHeight="true" outlineLevel="0" collapsed="false">
      <c r="B621" s="37"/>
      <c r="C621" s="38"/>
      <c r="E621" s="38"/>
      <c r="L621" s="38"/>
    </row>
    <row r="622" customFormat="false" ht="12.75" hidden="false" customHeight="true" outlineLevel="0" collapsed="false">
      <c r="B622" s="37"/>
      <c r="C622" s="38"/>
      <c r="E622" s="38"/>
      <c r="L622" s="38"/>
    </row>
    <row r="623" customFormat="false" ht="12.75" hidden="false" customHeight="true" outlineLevel="0" collapsed="false">
      <c r="B623" s="37"/>
      <c r="C623" s="38"/>
      <c r="E623" s="38"/>
      <c r="L623" s="38"/>
    </row>
    <row r="624" customFormat="false" ht="12.75" hidden="false" customHeight="true" outlineLevel="0" collapsed="false">
      <c r="B624" s="37"/>
      <c r="C624" s="38"/>
      <c r="E624" s="38"/>
      <c r="L624" s="38"/>
    </row>
    <row r="625" customFormat="false" ht="12.75" hidden="false" customHeight="true" outlineLevel="0" collapsed="false">
      <c r="B625" s="37"/>
      <c r="C625" s="38"/>
      <c r="E625" s="38"/>
      <c r="L625" s="38"/>
    </row>
    <row r="626" customFormat="false" ht="12.75" hidden="false" customHeight="true" outlineLevel="0" collapsed="false">
      <c r="B626" s="37"/>
      <c r="C626" s="38"/>
      <c r="E626" s="38"/>
      <c r="L626" s="38"/>
    </row>
    <row r="627" customFormat="false" ht="12.75" hidden="false" customHeight="true" outlineLevel="0" collapsed="false">
      <c r="B627" s="37"/>
      <c r="C627" s="38"/>
      <c r="E627" s="38"/>
      <c r="L627" s="38"/>
    </row>
    <row r="628" customFormat="false" ht="12.75" hidden="false" customHeight="true" outlineLevel="0" collapsed="false">
      <c r="B628" s="37"/>
      <c r="C628" s="38"/>
      <c r="E628" s="38"/>
      <c r="L628" s="38"/>
    </row>
    <row r="629" customFormat="false" ht="12.75" hidden="false" customHeight="true" outlineLevel="0" collapsed="false">
      <c r="B629" s="37"/>
      <c r="C629" s="38"/>
      <c r="E629" s="38"/>
      <c r="L629" s="38"/>
    </row>
    <row r="630" customFormat="false" ht="12.75" hidden="false" customHeight="true" outlineLevel="0" collapsed="false">
      <c r="B630" s="37"/>
      <c r="C630" s="38"/>
      <c r="E630" s="38"/>
      <c r="L630" s="38"/>
    </row>
    <row r="631" customFormat="false" ht="12.75" hidden="false" customHeight="true" outlineLevel="0" collapsed="false">
      <c r="B631" s="37"/>
      <c r="C631" s="38"/>
      <c r="E631" s="38"/>
      <c r="L631" s="38"/>
    </row>
    <row r="632" customFormat="false" ht="12.75" hidden="false" customHeight="true" outlineLevel="0" collapsed="false">
      <c r="B632" s="37"/>
      <c r="C632" s="38"/>
      <c r="E632" s="38"/>
      <c r="L632" s="38"/>
    </row>
    <row r="633" customFormat="false" ht="12.75" hidden="false" customHeight="true" outlineLevel="0" collapsed="false">
      <c r="B633" s="37"/>
      <c r="C633" s="38"/>
      <c r="E633" s="38"/>
      <c r="L633" s="38"/>
    </row>
    <row r="634" customFormat="false" ht="12.75" hidden="false" customHeight="true" outlineLevel="0" collapsed="false">
      <c r="B634" s="37"/>
      <c r="C634" s="38"/>
      <c r="E634" s="38"/>
      <c r="L634" s="38"/>
    </row>
    <row r="635" customFormat="false" ht="12.75" hidden="false" customHeight="true" outlineLevel="0" collapsed="false">
      <c r="B635" s="37"/>
      <c r="C635" s="38"/>
      <c r="E635" s="38"/>
      <c r="L635" s="38"/>
    </row>
    <row r="636" customFormat="false" ht="12.75" hidden="false" customHeight="true" outlineLevel="0" collapsed="false">
      <c r="B636" s="37"/>
      <c r="C636" s="38"/>
      <c r="E636" s="38"/>
      <c r="L636" s="38"/>
    </row>
    <row r="637" customFormat="false" ht="12.75" hidden="false" customHeight="true" outlineLevel="0" collapsed="false">
      <c r="B637" s="37"/>
      <c r="C637" s="38"/>
      <c r="E637" s="38"/>
      <c r="L637" s="38"/>
    </row>
    <row r="638" customFormat="false" ht="12.75" hidden="false" customHeight="true" outlineLevel="0" collapsed="false">
      <c r="B638" s="37"/>
      <c r="C638" s="38"/>
      <c r="E638" s="38"/>
      <c r="L638" s="38"/>
    </row>
    <row r="639" customFormat="false" ht="12.75" hidden="false" customHeight="true" outlineLevel="0" collapsed="false">
      <c r="B639" s="37"/>
      <c r="C639" s="38"/>
      <c r="E639" s="38"/>
      <c r="L639" s="38"/>
    </row>
    <row r="640" customFormat="false" ht="12.75" hidden="false" customHeight="true" outlineLevel="0" collapsed="false">
      <c r="B640" s="37"/>
      <c r="C640" s="38"/>
      <c r="E640" s="38"/>
      <c r="L640" s="38"/>
    </row>
    <row r="641" customFormat="false" ht="12.75" hidden="false" customHeight="true" outlineLevel="0" collapsed="false">
      <c r="B641" s="37"/>
      <c r="C641" s="38"/>
      <c r="E641" s="38"/>
      <c r="L641" s="38"/>
    </row>
    <row r="642" customFormat="false" ht="12.75" hidden="false" customHeight="true" outlineLevel="0" collapsed="false">
      <c r="B642" s="37"/>
      <c r="C642" s="38"/>
      <c r="E642" s="38"/>
      <c r="L642" s="38"/>
    </row>
    <row r="643" customFormat="false" ht="12.75" hidden="false" customHeight="true" outlineLevel="0" collapsed="false">
      <c r="B643" s="37"/>
      <c r="C643" s="38"/>
      <c r="E643" s="38"/>
      <c r="L643" s="38"/>
    </row>
    <row r="644" customFormat="false" ht="12.75" hidden="false" customHeight="true" outlineLevel="0" collapsed="false">
      <c r="B644" s="37"/>
      <c r="C644" s="38"/>
      <c r="E644" s="38"/>
      <c r="L644" s="38"/>
    </row>
    <row r="645" customFormat="false" ht="12.75" hidden="false" customHeight="true" outlineLevel="0" collapsed="false">
      <c r="B645" s="37"/>
      <c r="C645" s="38"/>
      <c r="E645" s="38"/>
      <c r="L645" s="38"/>
    </row>
    <row r="646" customFormat="false" ht="12.75" hidden="false" customHeight="true" outlineLevel="0" collapsed="false">
      <c r="B646" s="37"/>
      <c r="C646" s="38"/>
      <c r="E646" s="38"/>
      <c r="L646" s="38"/>
    </row>
    <row r="647" customFormat="false" ht="12.75" hidden="false" customHeight="true" outlineLevel="0" collapsed="false">
      <c r="B647" s="37"/>
      <c r="C647" s="38"/>
      <c r="E647" s="38"/>
      <c r="L647" s="38"/>
    </row>
    <row r="648" customFormat="false" ht="12.75" hidden="false" customHeight="true" outlineLevel="0" collapsed="false">
      <c r="B648" s="37"/>
      <c r="C648" s="38"/>
      <c r="E648" s="38"/>
      <c r="L648" s="38"/>
    </row>
    <row r="649" customFormat="false" ht="12.75" hidden="false" customHeight="true" outlineLevel="0" collapsed="false">
      <c r="B649" s="37"/>
      <c r="C649" s="38"/>
      <c r="E649" s="38"/>
      <c r="L649" s="38"/>
    </row>
    <row r="650" customFormat="false" ht="12.75" hidden="false" customHeight="true" outlineLevel="0" collapsed="false">
      <c r="B650" s="37"/>
      <c r="C650" s="38"/>
      <c r="E650" s="38"/>
      <c r="L650" s="38"/>
    </row>
    <row r="651" customFormat="false" ht="12.75" hidden="false" customHeight="true" outlineLevel="0" collapsed="false">
      <c r="B651" s="37"/>
      <c r="C651" s="38"/>
      <c r="E651" s="38"/>
      <c r="L651" s="38"/>
    </row>
    <row r="652" customFormat="false" ht="12.75" hidden="false" customHeight="true" outlineLevel="0" collapsed="false">
      <c r="B652" s="37"/>
      <c r="C652" s="38"/>
      <c r="E652" s="38"/>
      <c r="L652" s="38"/>
    </row>
    <row r="653" customFormat="false" ht="12.75" hidden="false" customHeight="true" outlineLevel="0" collapsed="false">
      <c r="B653" s="37"/>
      <c r="C653" s="38"/>
      <c r="E653" s="38"/>
      <c r="L653" s="38"/>
    </row>
    <row r="654" customFormat="false" ht="12.75" hidden="false" customHeight="true" outlineLevel="0" collapsed="false">
      <c r="B654" s="37"/>
      <c r="C654" s="38"/>
      <c r="E654" s="38"/>
      <c r="L654" s="38"/>
    </row>
    <row r="655" customFormat="false" ht="12.75" hidden="false" customHeight="true" outlineLevel="0" collapsed="false">
      <c r="B655" s="37"/>
      <c r="C655" s="38"/>
      <c r="E655" s="38"/>
      <c r="L655" s="38"/>
    </row>
    <row r="656" customFormat="false" ht="12.75" hidden="false" customHeight="true" outlineLevel="0" collapsed="false">
      <c r="B656" s="37"/>
      <c r="C656" s="38"/>
      <c r="E656" s="38"/>
      <c r="L656" s="38"/>
    </row>
    <row r="657" customFormat="false" ht="12.75" hidden="false" customHeight="true" outlineLevel="0" collapsed="false">
      <c r="B657" s="37"/>
      <c r="C657" s="38"/>
      <c r="E657" s="38"/>
      <c r="L657" s="38"/>
    </row>
    <row r="658" customFormat="false" ht="12.75" hidden="false" customHeight="true" outlineLevel="0" collapsed="false">
      <c r="B658" s="37"/>
      <c r="C658" s="38"/>
      <c r="E658" s="38"/>
      <c r="L658" s="38"/>
    </row>
    <row r="659" customFormat="false" ht="12.75" hidden="false" customHeight="true" outlineLevel="0" collapsed="false">
      <c r="B659" s="37"/>
      <c r="C659" s="38"/>
      <c r="E659" s="38"/>
      <c r="L659" s="38"/>
    </row>
    <row r="660" customFormat="false" ht="12.75" hidden="false" customHeight="true" outlineLevel="0" collapsed="false">
      <c r="B660" s="37"/>
      <c r="C660" s="38"/>
      <c r="E660" s="38"/>
      <c r="L660" s="38"/>
    </row>
    <row r="661" customFormat="false" ht="12.75" hidden="false" customHeight="true" outlineLevel="0" collapsed="false">
      <c r="B661" s="37"/>
      <c r="C661" s="38"/>
      <c r="E661" s="38"/>
      <c r="L661" s="38"/>
    </row>
    <row r="662" customFormat="false" ht="12.75" hidden="false" customHeight="true" outlineLevel="0" collapsed="false">
      <c r="B662" s="37"/>
      <c r="C662" s="38"/>
      <c r="E662" s="38"/>
      <c r="L662" s="38"/>
    </row>
    <row r="663" customFormat="false" ht="12.75" hidden="false" customHeight="true" outlineLevel="0" collapsed="false">
      <c r="B663" s="37"/>
      <c r="C663" s="38"/>
      <c r="E663" s="38"/>
      <c r="L663" s="38"/>
    </row>
    <row r="664" customFormat="false" ht="12.75" hidden="false" customHeight="true" outlineLevel="0" collapsed="false">
      <c r="B664" s="37"/>
      <c r="C664" s="38"/>
      <c r="E664" s="38"/>
      <c r="L664" s="38"/>
    </row>
    <row r="665" customFormat="false" ht="12.75" hidden="false" customHeight="true" outlineLevel="0" collapsed="false">
      <c r="B665" s="37"/>
      <c r="C665" s="38"/>
      <c r="E665" s="38"/>
      <c r="L665" s="38"/>
    </row>
    <row r="666" customFormat="false" ht="12.75" hidden="false" customHeight="true" outlineLevel="0" collapsed="false">
      <c r="B666" s="37"/>
      <c r="C666" s="38"/>
      <c r="E666" s="38"/>
      <c r="L666" s="38"/>
    </row>
    <row r="667" customFormat="false" ht="12.75" hidden="false" customHeight="true" outlineLevel="0" collapsed="false">
      <c r="B667" s="37"/>
      <c r="C667" s="38"/>
      <c r="E667" s="38"/>
      <c r="L667" s="38"/>
    </row>
    <row r="668" customFormat="false" ht="12.75" hidden="false" customHeight="true" outlineLevel="0" collapsed="false">
      <c r="B668" s="37"/>
      <c r="C668" s="38"/>
      <c r="E668" s="38"/>
      <c r="L668" s="38"/>
    </row>
    <row r="669" customFormat="false" ht="12.75" hidden="false" customHeight="true" outlineLevel="0" collapsed="false">
      <c r="B669" s="37"/>
      <c r="C669" s="38"/>
      <c r="E669" s="38"/>
      <c r="L669" s="38"/>
    </row>
    <row r="670" customFormat="false" ht="12.75" hidden="false" customHeight="true" outlineLevel="0" collapsed="false">
      <c r="B670" s="37"/>
      <c r="C670" s="38"/>
      <c r="E670" s="38"/>
      <c r="L670" s="38"/>
    </row>
    <row r="671" customFormat="false" ht="12.75" hidden="false" customHeight="true" outlineLevel="0" collapsed="false">
      <c r="B671" s="37"/>
      <c r="C671" s="38"/>
      <c r="E671" s="38"/>
      <c r="L671" s="38"/>
    </row>
    <row r="672" customFormat="false" ht="12.75" hidden="false" customHeight="true" outlineLevel="0" collapsed="false">
      <c r="B672" s="37"/>
      <c r="C672" s="38"/>
      <c r="E672" s="38"/>
      <c r="L672" s="38"/>
    </row>
    <row r="673" customFormat="false" ht="12.75" hidden="false" customHeight="true" outlineLevel="0" collapsed="false">
      <c r="B673" s="37"/>
      <c r="C673" s="38"/>
      <c r="E673" s="38"/>
      <c r="L673" s="38"/>
    </row>
    <row r="674" customFormat="false" ht="12.75" hidden="false" customHeight="true" outlineLevel="0" collapsed="false">
      <c r="B674" s="37"/>
      <c r="C674" s="38"/>
      <c r="E674" s="38"/>
      <c r="L674" s="38"/>
    </row>
    <row r="675" customFormat="false" ht="12.75" hidden="false" customHeight="true" outlineLevel="0" collapsed="false">
      <c r="B675" s="37"/>
      <c r="C675" s="38"/>
      <c r="E675" s="38"/>
      <c r="L675" s="38"/>
    </row>
    <row r="676" customFormat="false" ht="12.75" hidden="false" customHeight="true" outlineLevel="0" collapsed="false">
      <c r="B676" s="37"/>
      <c r="C676" s="38"/>
      <c r="E676" s="38"/>
      <c r="L676" s="38"/>
    </row>
    <row r="677" customFormat="false" ht="12.75" hidden="false" customHeight="true" outlineLevel="0" collapsed="false">
      <c r="B677" s="37"/>
      <c r="C677" s="38"/>
      <c r="E677" s="38"/>
      <c r="L677" s="38"/>
    </row>
    <row r="678" customFormat="false" ht="12.75" hidden="false" customHeight="true" outlineLevel="0" collapsed="false">
      <c r="B678" s="37"/>
      <c r="C678" s="38"/>
      <c r="E678" s="38"/>
      <c r="L678" s="38"/>
    </row>
    <row r="679" customFormat="false" ht="12.75" hidden="false" customHeight="true" outlineLevel="0" collapsed="false">
      <c r="B679" s="37"/>
      <c r="C679" s="38"/>
      <c r="E679" s="38"/>
      <c r="L679" s="38"/>
    </row>
    <row r="680" customFormat="false" ht="12.75" hidden="false" customHeight="true" outlineLevel="0" collapsed="false">
      <c r="B680" s="37"/>
      <c r="C680" s="38"/>
      <c r="E680" s="38"/>
      <c r="L680" s="38"/>
    </row>
    <row r="681" customFormat="false" ht="12.75" hidden="false" customHeight="true" outlineLevel="0" collapsed="false">
      <c r="B681" s="37"/>
      <c r="C681" s="38"/>
      <c r="E681" s="38"/>
      <c r="L681" s="38"/>
    </row>
    <row r="682" customFormat="false" ht="12.75" hidden="false" customHeight="true" outlineLevel="0" collapsed="false">
      <c r="B682" s="37"/>
      <c r="C682" s="38"/>
      <c r="E682" s="38"/>
      <c r="L682" s="38"/>
    </row>
    <row r="683" customFormat="false" ht="12.75" hidden="false" customHeight="true" outlineLevel="0" collapsed="false">
      <c r="B683" s="37"/>
      <c r="C683" s="38"/>
      <c r="E683" s="38"/>
      <c r="L683" s="38"/>
    </row>
    <row r="684" customFormat="false" ht="12.75" hidden="false" customHeight="true" outlineLevel="0" collapsed="false">
      <c r="B684" s="37"/>
      <c r="C684" s="38"/>
      <c r="E684" s="38"/>
      <c r="L684" s="38"/>
    </row>
    <row r="685" customFormat="false" ht="12.75" hidden="false" customHeight="true" outlineLevel="0" collapsed="false">
      <c r="B685" s="37"/>
      <c r="C685" s="38"/>
      <c r="E685" s="38"/>
      <c r="L685" s="38"/>
    </row>
    <row r="686" customFormat="false" ht="12.75" hidden="false" customHeight="true" outlineLevel="0" collapsed="false">
      <c r="B686" s="37"/>
      <c r="C686" s="38"/>
      <c r="E686" s="38"/>
      <c r="L686" s="38"/>
    </row>
    <row r="687" customFormat="false" ht="12.75" hidden="false" customHeight="true" outlineLevel="0" collapsed="false">
      <c r="B687" s="37"/>
      <c r="C687" s="38"/>
      <c r="E687" s="38"/>
      <c r="L687" s="38"/>
    </row>
    <row r="688" customFormat="false" ht="12.75" hidden="false" customHeight="true" outlineLevel="0" collapsed="false">
      <c r="B688" s="37"/>
      <c r="C688" s="38"/>
      <c r="E688" s="38"/>
      <c r="L688" s="38"/>
    </row>
    <row r="689" customFormat="false" ht="12.75" hidden="false" customHeight="true" outlineLevel="0" collapsed="false">
      <c r="B689" s="37"/>
      <c r="C689" s="38"/>
      <c r="E689" s="38"/>
      <c r="L689" s="38"/>
    </row>
    <row r="690" customFormat="false" ht="12.75" hidden="false" customHeight="true" outlineLevel="0" collapsed="false">
      <c r="B690" s="37"/>
      <c r="C690" s="38"/>
      <c r="E690" s="38"/>
      <c r="L690" s="38"/>
    </row>
    <row r="691" customFormat="false" ht="12.75" hidden="false" customHeight="true" outlineLevel="0" collapsed="false">
      <c r="B691" s="37"/>
      <c r="C691" s="38"/>
      <c r="E691" s="38"/>
      <c r="L691" s="38"/>
    </row>
    <row r="692" customFormat="false" ht="12.75" hidden="false" customHeight="true" outlineLevel="0" collapsed="false">
      <c r="B692" s="37"/>
      <c r="C692" s="38"/>
      <c r="E692" s="38"/>
      <c r="L692" s="38"/>
    </row>
    <row r="693" customFormat="false" ht="12.75" hidden="false" customHeight="true" outlineLevel="0" collapsed="false">
      <c r="B693" s="37"/>
      <c r="C693" s="38"/>
      <c r="E693" s="38"/>
      <c r="L693" s="38"/>
    </row>
    <row r="694" customFormat="false" ht="12.75" hidden="false" customHeight="true" outlineLevel="0" collapsed="false">
      <c r="B694" s="37"/>
      <c r="C694" s="38"/>
      <c r="E694" s="38"/>
      <c r="L694" s="38"/>
    </row>
    <row r="695" customFormat="false" ht="12.75" hidden="false" customHeight="true" outlineLevel="0" collapsed="false">
      <c r="B695" s="37"/>
      <c r="C695" s="38"/>
      <c r="E695" s="38"/>
      <c r="L695" s="38"/>
    </row>
    <row r="696" customFormat="false" ht="12.75" hidden="false" customHeight="true" outlineLevel="0" collapsed="false">
      <c r="B696" s="37"/>
      <c r="C696" s="38"/>
      <c r="E696" s="38"/>
      <c r="L696" s="38"/>
    </row>
    <row r="697" customFormat="false" ht="12.75" hidden="false" customHeight="true" outlineLevel="0" collapsed="false">
      <c r="B697" s="37"/>
      <c r="C697" s="38"/>
      <c r="E697" s="38"/>
      <c r="L697" s="38"/>
    </row>
    <row r="698" customFormat="false" ht="12.75" hidden="false" customHeight="true" outlineLevel="0" collapsed="false">
      <c r="B698" s="37"/>
      <c r="C698" s="38"/>
      <c r="E698" s="38"/>
      <c r="L698" s="38"/>
    </row>
    <row r="699" customFormat="false" ht="12.75" hidden="false" customHeight="true" outlineLevel="0" collapsed="false">
      <c r="B699" s="37"/>
      <c r="C699" s="38"/>
      <c r="E699" s="38"/>
      <c r="L699" s="38"/>
    </row>
    <row r="700" customFormat="false" ht="12.75" hidden="false" customHeight="true" outlineLevel="0" collapsed="false">
      <c r="B700" s="37"/>
      <c r="C700" s="38"/>
      <c r="E700" s="38"/>
      <c r="L700" s="38"/>
    </row>
    <row r="701" customFormat="false" ht="12.75" hidden="false" customHeight="true" outlineLevel="0" collapsed="false">
      <c r="B701" s="37"/>
      <c r="C701" s="38"/>
      <c r="E701" s="38"/>
      <c r="L701" s="38"/>
    </row>
    <row r="702" customFormat="false" ht="12.75" hidden="false" customHeight="true" outlineLevel="0" collapsed="false">
      <c r="B702" s="37"/>
      <c r="C702" s="38"/>
      <c r="E702" s="38"/>
      <c r="L702" s="38"/>
    </row>
    <row r="703" customFormat="false" ht="12.75" hidden="false" customHeight="true" outlineLevel="0" collapsed="false">
      <c r="B703" s="37"/>
      <c r="C703" s="38"/>
      <c r="E703" s="38"/>
      <c r="L703" s="38"/>
    </row>
    <row r="704" customFormat="false" ht="12.75" hidden="false" customHeight="true" outlineLevel="0" collapsed="false">
      <c r="B704" s="37"/>
      <c r="C704" s="38"/>
      <c r="E704" s="38"/>
      <c r="L704" s="38"/>
    </row>
    <row r="705" customFormat="false" ht="12.75" hidden="false" customHeight="true" outlineLevel="0" collapsed="false">
      <c r="B705" s="37"/>
      <c r="C705" s="38"/>
      <c r="E705" s="38"/>
      <c r="L705" s="38"/>
    </row>
    <row r="706" customFormat="false" ht="12.75" hidden="false" customHeight="true" outlineLevel="0" collapsed="false">
      <c r="B706" s="37"/>
      <c r="C706" s="38"/>
      <c r="E706" s="38"/>
      <c r="L706" s="38"/>
    </row>
    <row r="707" customFormat="false" ht="12.75" hidden="false" customHeight="true" outlineLevel="0" collapsed="false">
      <c r="B707" s="37"/>
      <c r="C707" s="38"/>
      <c r="E707" s="38"/>
      <c r="L707" s="38"/>
    </row>
    <row r="708" customFormat="false" ht="12.75" hidden="false" customHeight="true" outlineLevel="0" collapsed="false">
      <c r="B708" s="37"/>
      <c r="C708" s="38"/>
      <c r="E708" s="38"/>
      <c r="L708" s="38"/>
    </row>
    <row r="709" customFormat="false" ht="12.75" hidden="false" customHeight="true" outlineLevel="0" collapsed="false">
      <c r="B709" s="37"/>
      <c r="C709" s="38"/>
      <c r="E709" s="38"/>
      <c r="L709" s="38"/>
    </row>
    <row r="710" customFormat="false" ht="12.75" hidden="false" customHeight="true" outlineLevel="0" collapsed="false">
      <c r="B710" s="37"/>
      <c r="C710" s="38"/>
      <c r="E710" s="38"/>
      <c r="L710" s="38"/>
    </row>
    <row r="711" customFormat="false" ht="12.75" hidden="false" customHeight="true" outlineLevel="0" collapsed="false">
      <c r="B711" s="37"/>
      <c r="C711" s="38"/>
      <c r="E711" s="38"/>
      <c r="L711" s="38"/>
    </row>
    <row r="712" customFormat="false" ht="12.75" hidden="false" customHeight="true" outlineLevel="0" collapsed="false">
      <c r="B712" s="37"/>
      <c r="C712" s="38"/>
      <c r="E712" s="38"/>
      <c r="L712" s="38"/>
    </row>
    <row r="713" customFormat="false" ht="12.75" hidden="false" customHeight="true" outlineLevel="0" collapsed="false">
      <c r="B713" s="37"/>
      <c r="C713" s="38"/>
      <c r="E713" s="38"/>
      <c r="L713" s="38"/>
    </row>
    <row r="714" customFormat="false" ht="12.75" hidden="false" customHeight="true" outlineLevel="0" collapsed="false">
      <c r="B714" s="37"/>
      <c r="C714" s="38"/>
      <c r="E714" s="38"/>
      <c r="L714" s="38"/>
    </row>
    <row r="715" customFormat="false" ht="12.75" hidden="false" customHeight="true" outlineLevel="0" collapsed="false">
      <c r="B715" s="37"/>
      <c r="C715" s="38"/>
      <c r="E715" s="38"/>
      <c r="L715" s="38"/>
    </row>
    <row r="716" customFormat="false" ht="12.75" hidden="false" customHeight="true" outlineLevel="0" collapsed="false">
      <c r="B716" s="37"/>
      <c r="C716" s="38"/>
      <c r="E716" s="38"/>
      <c r="L716" s="38"/>
    </row>
    <row r="717" customFormat="false" ht="12.75" hidden="false" customHeight="true" outlineLevel="0" collapsed="false">
      <c r="B717" s="37"/>
      <c r="C717" s="38"/>
      <c r="E717" s="38"/>
      <c r="L717" s="38"/>
    </row>
    <row r="718" customFormat="false" ht="12.75" hidden="false" customHeight="true" outlineLevel="0" collapsed="false">
      <c r="B718" s="37"/>
      <c r="C718" s="38"/>
      <c r="E718" s="38"/>
      <c r="L718" s="38"/>
    </row>
    <row r="719" customFormat="false" ht="12.75" hidden="false" customHeight="true" outlineLevel="0" collapsed="false">
      <c r="B719" s="37"/>
      <c r="C719" s="38"/>
      <c r="E719" s="38"/>
      <c r="L719" s="38"/>
    </row>
    <row r="720" customFormat="false" ht="12.75" hidden="false" customHeight="true" outlineLevel="0" collapsed="false">
      <c r="B720" s="37"/>
      <c r="C720" s="38"/>
      <c r="E720" s="38"/>
      <c r="L720" s="38"/>
    </row>
    <row r="721" customFormat="false" ht="12.75" hidden="false" customHeight="true" outlineLevel="0" collapsed="false">
      <c r="B721" s="37"/>
      <c r="C721" s="38"/>
      <c r="E721" s="38"/>
      <c r="L721" s="38"/>
    </row>
    <row r="722" customFormat="false" ht="12.75" hidden="false" customHeight="true" outlineLevel="0" collapsed="false">
      <c r="B722" s="37"/>
      <c r="C722" s="38"/>
      <c r="E722" s="38"/>
      <c r="L722" s="38"/>
    </row>
    <row r="723" customFormat="false" ht="12.75" hidden="false" customHeight="true" outlineLevel="0" collapsed="false">
      <c r="B723" s="37"/>
      <c r="C723" s="38"/>
      <c r="E723" s="38"/>
      <c r="L723" s="38"/>
    </row>
    <row r="724" customFormat="false" ht="12.75" hidden="false" customHeight="true" outlineLevel="0" collapsed="false">
      <c r="B724" s="37"/>
      <c r="C724" s="38"/>
      <c r="E724" s="38"/>
      <c r="L724" s="38"/>
    </row>
    <row r="725" customFormat="false" ht="12.75" hidden="false" customHeight="true" outlineLevel="0" collapsed="false">
      <c r="B725" s="37"/>
      <c r="C725" s="38"/>
      <c r="E725" s="38"/>
      <c r="L725" s="38"/>
    </row>
    <row r="726" customFormat="false" ht="12.75" hidden="false" customHeight="true" outlineLevel="0" collapsed="false">
      <c r="B726" s="37"/>
      <c r="C726" s="38"/>
      <c r="E726" s="38"/>
      <c r="L726" s="38"/>
    </row>
    <row r="727" customFormat="false" ht="12.75" hidden="false" customHeight="true" outlineLevel="0" collapsed="false">
      <c r="B727" s="37"/>
      <c r="C727" s="38"/>
      <c r="E727" s="38"/>
      <c r="L727" s="38"/>
    </row>
    <row r="728" customFormat="false" ht="12.75" hidden="false" customHeight="true" outlineLevel="0" collapsed="false">
      <c r="B728" s="37"/>
      <c r="C728" s="38"/>
      <c r="E728" s="38"/>
      <c r="L728" s="38"/>
    </row>
    <row r="729" customFormat="false" ht="12.75" hidden="false" customHeight="true" outlineLevel="0" collapsed="false">
      <c r="B729" s="37"/>
      <c r="C729" s="38"/>
      <c r="E729" s="38"/>
      <c r="L729" s="38"/>
    </row>
    <row r="730" customFormat="false" ht="12.75" hidden="false" customHeight="true" outlineLevel="0" collapsed="false">
      <c r="B730" s="37"/>
      <c r="C730" s="38"/>
      <c r="E730" s="38"/>
      <c r="L730" s="38"/>
    </row>
    <row r="731" customFormat="false" ht="12.75" hidden="false" customHeight="true" outlineLevel="0" collapsed="false">
      <c r="B731" s="37"/>
      <c r="C731" s="38"/>
      <c r="E731" s="38"/>
      <c r="L731" s="38"/>
    </row>
    <row r="732" customFormat="false" ht="12.75" hidden="false" customHeight="true" outlineLevel="0" collapsed="false">
      <c r="B732" s="37"/>
      <c r="C732" s="38"/>
      <c r="E732" s="38"/>
      <c r="L732" s="38"/>
    </row>
    <row r="733" customFormat="false" ht="12.75" hidden="false" customHeight="true" outlineLevel="0" collapsed="false">
      <c r="B733" s="37"/>
      <c r="C733" s="38"/>
      <c r="E733" s="38"/>
      <c r="L733" s="38"/>
    </row>
    <row r="734" customFormat="false" ht="12.75" hidden="false" customHeight="true" outlineLevel="0" collapsed="false">
      <c r="B734" s="37"/>
      <c r="C734" s="38"/>
      <c r="E734" s="38"/>
      <c r="L734" s="38"/>
    </row>
    <row r="735" customFormat="false" ht="12.75" hidden="false" customHeight="true" outlineLevel="0" collapsed="false">
      <c r="B735" s="37"/>
      <c r="C735" s="38"/>
      <c r="E735" s="38"/>
      <c r="L735" s="38"/>
    </row>
    <row r="736" customFormat="false" ht="12.75" hidden="false" customHeight="true" outlineLevel="0" collapsed="false">
      <c r="B736" s="37"/>
      <c r="C736" s="38"/>
      <c r="E736" s="38"/>
      <c r="L736" s="38"/>
    </row>
    <row r="737" customFormat="false" ht="12.75" hidden="false" customHeight="true" outlineLevel="0" collapsed="false">
      <c r="B737" s="37"/>
      <c r="C737" s="38"/>
      <c r="E737" s="38"/>
      <c r="L737" s="38"/>
    </row>
    <row r="738" customFormat="false" ht="12.75" hidden="false" customHeight="true" outlineLevel="0" collapsed="false">
      <c r="B738" s="37"/>
      <c r="C738" s="38"/>
      <c r="E738" s="38"/>
      <c r="L738" s="38"/>
    </row>
    <row r="739" customFormat="false" ht="12.75" hidden="false" customHeight="true" outlineLevel="0" collapsed="false">
      <c r="B739" s="37"/>
      <c r="C739" s="38"/>
      <c r="E739" s="38"/>
      <c r="L739" s="38"/>
    </row>
    <row r="740" customFormat="false" ht="12.75" hidden="false" customHeight="true" outlineLevel="0" collapsed="false">
      <c r="B740" s="37"/>
      <c r="C740" s="38"/>
      <c r="E740" s="38"/>
      <c r="L740" s="38"/>
    </row>
    <row r="741" customFormat="false" ht="12.75" hidden="false" customHeight="true" outlineLevel="0" collapsed="false">
      <c r="B741" s="37"/>
      <c r="C741" s="38"/>
      <c r="E741" s="38"/>
      <c r="L741" s="38"/>
    </row>
    <row r="742" customFormat="false" ht="12.75" hidden="false" customHeight="true" outlineLevel="0" collapsed="false">
      <c r="B742" s="37"/>
      <c r="C742" s="38"/>
      <c r="E742" s="38"/>
      <c r="L742" s="38"/>
    </row>
    <row r="743" customFormat="false" ht="12.75" hidden="false" customHeight="true" outlineLevel="0" collapsed="false">
      <c r="B743" s="37"/>
      <c r="C743" s="38"/>
      <c r="E743" s="38"/>
      <c r="L743" s="38"/>
    </row>
    <row r="744" customFormat="false" ht="12.75" hidden="false" customHeight="true" outlineLevel="0" collapsed="false">
      <c r="B744" s="37"/>
      <c r="C744" s="38"/>
      <c r="E744" s="38"/>
      <c r="L744" s="38"/>
    </row>
    <row r="745" customFormat="false" ht="12.75" hidden="false" customHeight="true" outlineLevel="0" collapsed="false">
      <c r="B745" s="37"/>
      <c r="C745" s="38"/>
      <c r="E745" s="38"/>
      <c r="L745" s="38"/>
    </row>
    <row r="746" customFormat="false" ht="12.75" hidden="false" customHeight="true" outlineLevel="0" collapsed="false">
      <c r="B746" s="37"/>
      <c r="C746" s="38"/>
      <c r="E746" s="38"/>
      <c r="L746" s="38"/>
    </row>
    <row r="747" customFormat="false" ht="12.75" hidden="false" customHeight="true" outlineLevel="0" collapsed="false">
      <c r="B747" s="37"/>
      <c r="C747" s="38"/>
      <c r="E747" s="38"/>
      <c r="L747" s="38"/>
    </row>
    <row r="748" customFormat="false" ht="12.75" hidden="false" customHeight="true" outlineLevel="0" collapsed="false">
      <c r="B748" s="37"/>
      <c r="C748" s="38"/>
      <c r="E748" s="38"/>
      <c r="L748" s="38"/>
    </row>
    <row r="749" customFormat="false" ht="12.75" hidden="false" customHeight="true" outlineLevel="0" collapsed="false">
      <c r="B749" s="37"/>
      <c r="C749" s="38"/>
      <c r="E749" s="38"/>
      <c r="L749" s="38"/>
    </row>
    <row r="750" customFormat="false" ht="12.75" hidden="false" customHeight="true" outlineLevel="0" collapsed="false">
      <c r="B750" s="37"/>
      <c r="C750" s="38"/>
      <c r="E750" s="38"/>
      <c r="L750" s="38"/>
    </row>
    <row r="751" customFormat="false" ht="12.75" hidden="false" customHeight="true" outlineLevel="0" collapsed="false">
      <c r="B751" s="37"/>
      <c r="C751" s="38"/>
      <c r="E751" s="38"/>
      <c r="L751" s="38"/>
    </row>
    <row r="752" customFormat="false" ht="12.75" hidden="false" customHeight="true" outlineLevel="0" collapsed="false">
      <c r="B752" s="37"/>
      <c r="C752" s="38"/>
      <c r="E752" s="38"/>
      <c r="L752" s="38"/>
    </row>
    <row r="753" customFormat="false" ht="12.75" hidden="false" customHeight="true" outlineLevel="0" collapsed="false">
      <c r="B753" s="37"/>
      <c r="C753" s="38"/>
      <c r="E753" s="38"/>
      <c r="L753" s="38"/>
    </row>
    <row r="754" customFormat="false" ht="12.75" hidden="false" customHeight="true" outlineLevel="0" collapsed="false">
      <c r="B754" s="37"/>
      <c r="C754" s="38"/>
      <c r="E754" s="38"/>
      <c r="L754" s="38"/>
    </row>
    <row r="755" customFormat="false" ht="12.75" hidden="false" customHeight="true" outlineLevel="0" collapsed="false">
      <c r="B755" s="37"/>
      <c r="C755" s="38"/>
      <c r="E755" s="38"/>
      <c r="L755" s="38"/>
    </row>
    <row r="756" customFormat="false" ht="12.75" hidden="false" customHeight="true" outlineLevel="0" collapsed="false">
      <c r="B756" s="37"/>
      <c r="C756" s="38"/>
      <c r="E756" s="38"/>
      <c r="L756" s="38"/>
    </row>
    <row r="757" customFormat="false" ht="12.75" hidden="false" customHeight="true" outlineLevel="0" collapsed="false">
      <c r="B757" s="37"/>
      <c r="C757" s="38"/>
      <c r="E757" s="38"/>
      <c r="L757" s="38"/>
    </row>
    <row r="758" customFormat="false" ht="12.75" hidden="false" customHeight="true" outlineLevel="0" collapsed="false">
      <c r="B758" s="37"/>
      <c r="C758" s="38"/>
      <c r="E758" s="38"/>
      <c r="L758" s="38"/>
    </row>
    <row r="759" customFormat="false" ht="12.75" hidden="false" customHeight="true" outlineLevel="0" collapsed="false">
      <c r="B759" s="37"/>
      <c r="C759" s="38"/>
      <c r="E759" s="38"/>
      <c r="L759" s="38"/>
    </row>
    <row r="760" customFormat="false" ht="12.75" hidden="false" customHeight="true" outlineLevel="0" collapsed="false">
      <c r="B760" s="37"/>
      <c r="C760" s="38"/>
      <c r="E760" s="38"/>
      <c r="L760" s="38"/>
    </row>
    <row r="761" customFormat="false" ht="12.75" hidden="false" customHeight="true" outlineLevel="0" collapsed="false">
      <c r="B761" s="37"/>
      <c r="C761" s="38"/>
      <c r="E761" s="38"/>
      <c r="L761" s="38"/>
    </row>
    <row r="762" customFormat="false" ht="12.75" hidden="false" customHeight="true" outlineLevel="0" collapsed="false">
      <c r="B762" s="37"/>
      <c r="C762" s="38"/>
      <c r="E762" s="38"/>
      <c r="L762" s="38"/>
    </row>
    <row r="763" customFormat="false" ht="12.75" hidden="false" customHeight="true" outlineLevel="0" collapsed="false">
      <c r="B763" s="37"/>
      <c r="C763" s="38"/>
      <c r="E763" s="38"/>
      <c r="L763" s="38"/>
    </row>
    <row r="764" customFormat="false" ht="12.75" hidden="false" customHeight="true" outlineLevel="0" collapsed="false">
      <c r="B764" s="37"/>
      <c r="C764" s="38"/>
      <c r="E764" s="38"/>
      <c r="L764" s="38"/>
    </row>
    <row r="765" customFormat="false" ht="12.75" hidden="false" customHeight="true" outlineLevel="0" collapsed="false">
      <c r="B765" s="37"/>
      <c r="C765" s="38"/>
      <c r="E765" s="38"/>
      <c r="L765" s="38"/>
    </row>
    <row r="766" customFormat="false" ht="12.75" hidden="false" customHeight="true" outlineLevel="0" collapsed="false">
      <c r="B766" s="37"/>
      <c r="C766" s="38"/>
      <c r="E766" s="38"/>
      <c r="L766" s="38"/>
    </row>
    <row r="767" customFormat="false" ht="12.75" hidden="false" customHeight="true" outlineLevel="0" collapsed="false">
      <c r="B767" s="37"/>
      <c r="C767" s="38"/>
      <c r="E767" s="38"/>
      <c r="L767" s="38"/>
    </row>
    <row r="768" customFormat="false" ht="12.75" hidden="false" customHeight="true" outlineLevel="0" collapsed="false">
      <c r="B768" s="37"/>
      <c r="C768" s="38"/>
      <c r="E768" s="38"/>
      <c r="L768" s="38"/>
    </row>
    <row r="769" customFormat="false" ht="12.75" hidden="false" customHeight="true" outlineLevel="0" collapsed="false">
      <c r="B769" s="37"/>
      <c r="C769" s="38"/>
      <c r="E769" s="38"/>
      <c r="L769" s="38"/>
    </row>
    <row r="770" customFormat="false" ht="12.75" hidden="false" customHeight="true" outlineLevel="0" collapsed="false">
      <c r="B770" s="37"/>
      <c r="C770" s="38"/>
      <c r="E770" s="38"/>
      <c r="L770" s="38"/>
    </row>
    <row r="771" customFormat="false" ht="12.75" hidden="false" customHeight="true" outlineLevel="0" collapsed="false">
      <c r="B771" s="37"/>
      <c r="C771" s="38"/>
      <c r="E771" s="38"/>
      <c r="L771" s="38"/>
    </row>
    <row r="772" customFormat="false" ht="12.75" hidden="false" customHeight="true" outlineLevel="0" collapsed="false">
      <c r="B772" s="37"/>
      <c r="C772" s="38"/>
      <c r="E772" s="38"/>
      <c r="L772" s="38"/>
    </row>
    <row r="773" customFormat="false" ht="12.75" hidden="false" customHeight="true" outlineLevel="0" collapsed="false">
      <c r="B773" s="37"/>
      <c r="C773" s="38"/>
      <c r="E773" s="38"/>
      <c r="L773" s="38"/>
    </row>
    <row r="774" customFormat="false" ht="12.75" hidden="false" customHeight="true" outlineLevel="0" collapsed="false">
      <c r="B774" s="37"/>
      <c r="C774" s="38"/>
      <c r="E774" s="38"/>
      <c r="L774" s="38"/>
    </row>
    <row r="775" customFormat="false" ht="12.75" hidden="false" customHeight="true" outlineLevel="0" collapsed="false">
      <c r="B775" s="37"/>
      <c r="C775" s="38"/>
      <c r="E775" s="38"/>
      <c r="L775" s="38"/>
    </row>
    <row r="776" customFormat="false" ht="12.75" hidden="false" customHeight="true" outlineLevel="0" collapsed="false">
      <c r="B776" s="37"/>
      <c r="C776" s="38"/>
      <c r="E776" s="38"/>
      <c r="L776" s="38"/>
    </row>
    <row r="777" customFormat="false" ht="12.75" hidden="false" customHeight="true" outlineLevel="0" collapsed="false">
      <c r="B777" s="37"/>
      <c r="C777" s="38"/>
      <c r="E777" s="38"/>
      <c r="L777" s="38"/>
    </row>
    <row r="778" customFormat="false" ht="12.75" hidden="false" customHeight="true" outlineLevel="0" collapsed="false">
      <c r="B778" s="37"/>
      <c r="C778" s="38"/>
      <c r="E778" s="38"/>
      <c r="L778" s="38"/>
    </row>
    <row r="779" customFormat="false" ht="12.75" hidden="false" customHeight="true" outlineLevel="0" collapsed="false">
      <c r="B779" s="37"/>
      <c r="C779" s="38"/>
      <c r="E779" s="38"/>
      <c r="L779" s="38"/>
    </row>
    <row r="780" customFormat="false" ht="12.75" hidden="false" customHeight="true" outlineLevel="0" collapsed="false">
      <c r="B780" s="37"/>
      <c r="C780" s="38"/>
      <c r="E780" s="38"/>
      <c r="L780" s="38"/>
    </row>
    <row r="781" customFormat="false" ht="12.75" hidden="false" customHeight="true" outlineLevel="0" collapsed="false">
      <c r="B781" s="37"/>
      <c r="C781" s="38"/>
      <c r="E781" s="38"/>
      <c r="L781" s="38"/>
    </row>
    <row r="782" customFormat="false" ht="12.75" hidden="false" customHeight="true" outlineLevel="0" collapsed="false">
      <c r="B782" s="37"/>
      <c r="C782" s="38"/>
      <c r="E782" s="38"/>
      <c r="L782" s="38"/>
    </row>
    <row r="783" customFormat="false" ht="12.75" hidden="false" customHeight="true" outlineLevel="0" collapsed="false">
      <c r="B783" s="37"/>
      <c r="C783" s="38"/>
      <c r="E783" s="38"/>
      <c r="L783" s="38"/>
    </row>
    <row r="784" customFormat="false" ht="12.75" hidden="false" customHeight="true" outlineLevel="0" collapsed="false">
      <c r="B784" s="37"/>
      <c r="C784" s="38"/>
      <c r="E784" s="38"/>
      <c r="L784" s="38"/>
    </row>
    <row r="785" customFormat="false" ht="12.75" hidden="false" customHeight="true" outlineLevel="0" collapsed="false">
      <c r="B785" s="37"/>
      <c r="C785" s="38"/>
      <c r="E785" s="38"/>
      <c r="L785" s="38"/>
    </row>
    <row r="786" customFormat="false" ht="12.75" hidden="false" customHeight="true" outlineLevel="0" collapsed="false">
      <c r="B786" s="37"/>
      <c r="C786" s="38"/>
      <c r="E786" s="38"/>
      <c r="L786" s="38"/>
    </row>
    <row r="787" customFormat="false" ht="12.75" hidden="false" customHeight="true" outlineLevel="0" collapsed="false">
      <c r="B787" s="37"/>
      <c r="C787" s="38"/>
      <c r="E787" s="38"/>
      <c r="L787" s="38"/>
    </row>
    <row r="788" customFormat="false" ht="12.75" hidden="false" customHeight="true" outlineLevel="0" collapsed="false">
      <c r="B788" s="37"/>
      <c r="C788" s="38"/>
      <c r="E788" s="38"/>
      <c r="L788" s="38"/>
    </row>
    <row r="789" customFormat="false" ht="12.75" hidden="false" customHeight="true" outlineLevel="0" collapsed="false">
      <c r="B789" s="37"/>
      <c r="C789" s="38"/>
      <c r="E789" s="38"/>
      <c r="L789" s="38"/>
    </row>
    <row r="790" customFormat="false" ht="12.75" hidden="false" customHeight="true" outlineLevel="0" collapsed="false">
      <c r="B790" s="37"/>
      <c r="C790" s="38"/>
      <c r="E790" s="38"/>
      <c r="L790" s="38"/>
    </row>
    <row r="791" customFormat="false" ht="12.75" hidden="false" customHeight="true" outlineLevel="0" collapsed="false">
      <c r="B791" s="37"/>
      <c r="C791" s="38"/>
      <c r="E791" s="38"/>
      <c r="L791" s="38"/>
    </row>
    <row r="792" customFormat="false" ht="12.75" hidden="false" customHeight="true" outlineLevel="0" collapsed="false">
      <c r="B792" s="37"/>
      <c r="C792" s="38"/>
      <c r="E792" s="38"/>
      <c r="L792" s="38"/>
    </row>
    <row r="793" customFormat="false" ht="12.75" hidden="false" customHeight="true" outlineLevel="0" collapsed="false">
      <c r="B793" s="37"/>
      <c r="C793" s="38"/>
      <c r="E793" s="38"/>
      <c r="L793" s="38"/>
    </row>
    <row r="794" customFormat="false" ht="12.75" hidden="false" customHeight="true" outlineLevel="0" collapsed="false">
      <c r="B794" s="37"/>
      <c r="C794" s="38"/>
      <c r="E794" s="38"/>
      <c r="L794" s="38"/>
    </row>
    <row r="795" customFormat="false" ht="12.75" hidden="false" customHeight="true" outlineLevel="0" collapsed="false">
      <c r="B795" s="37"/>
      <c r="C795" s="38"/>
      <c r="E795" s="38"/>
      <c r="L795" s="38"/>
    </row>
    <row r="796" customFormat="false" ht="12.75" hidden="false" customHeight="true" outlineLevel="0" collapsed="false">
      <c r="B796" s="37"/>
      <c r="C796" s="38"/>
      <c r="E796" s="38"/>
      <c r="L796" s="38"/>
    </row>
    <row r="797" customFormat="false" ht="12.75" hidden="false" customHeight="true" outlineLevel="0" collapsed="false">
      <c r="B797" s="37"/>
      <c r="C797" s="38"/>
      <c r="E797" s="38"/>
      <c r="L797" s="38"/>
    </row>
    <row r="798" customFormat="false" ht="12.75" hidden="false" customHeight="true" outlineLevel="0" collapsed="false">
      <c r="B798" s="37"/>
      <c r="C798" s="38"/>
      <c r="E798" s="38"/>
      <c r="L798" s="38"/>
    </row>
    <row r="799" customFormat="false" ht="12.75" hidden="false" customHeight="true" outlineLevel="0" collapsed="false">
      <c r="B799" s="37"/>
      <c r="C799" s="38"/>
      <c r="E799" s="38"/>
      <c r="L799" s="38"/>
    </row>
    <row r="800" customFormat="false" ht="12.75" hidden="false" customHeight="true" outlineLevel="0" collapsed="false">
      <c r="B800" s="37"/>
      <c r="C800" s="38"/>
      <c r="E800" s="38"/>
      <c r="L800" s="38"/>
    </row>
    <row r="801" customFormat="false" ht="12.75" hidden="false" customHeight="true" outlineLevel="0" collapsed="false">
      <c r="B801" s="37"/>
      <c r="C801" s="38"/>
      <c r="E801" s="38"/>
      <c r="L801" s="38"/>
    </row>
    <row r="802" customFormat="false" ht="12.75" hidden="false" customHeight="true" outlineLevel="0" collapsed="false">
      <c r="B802" s="37"/>
      <c r="C802" s="38"/>
      <c r="E802" s="38"/>
      <c r="L802" s="38"/>
    </row>
    <row r="803" customFormat="false" ht="12.75" hidden="false" customHeight="true" outlineLevel="0" collapsed="false">
      <c r="B803" s="37"/>
      <c r="C803" s="38"/>
      <c r="E803" s="38"/>
      <c r="L803" s="38"/>
    </row>
    <row r="804" customFormat="false" ht="12.75" hidden="false" customHeight="true" outlineLevel="0" collapsed="false">
      <c r="B804" s="37"/>
      <c r="C804" s="38"/>
      <c r="E804" s="38"/>
      <c r="L804" s="38"/>
    </row>
    <row r="805" customFormat="false" ht="12.75" hidden="false" customHeight="true" outlineLevel="0" collapsed="false">
      <c r="B805" s="37"/>
      <c r="C805" s="38"/>
      <c r="E805" s="38"/>
      <c r="L805" s="38"/>
    </row>
    <row r="806" customFormat="false" ht="12.75" hidden="false" customHeight="true" outlineLevel="0" collapsed="false">
      <c r="B806" s="37"/>
      <c r="C806" s="38"/>
      <c r="E806" s="38"/>
      <c r="L806" s="38"/>
    </row>
    <row r="807" customFormat="false" ht="12.75" hidden="false" customHeight="true" outlineLevel="0" collapsed="false">
      <c r="B807" s="37"/>
      <c r="C807" s="38"/>
      <c r="E807" s="38"/>
      <c r="L807" s="38"/>
    </row>
    <row r="808" customFormat="false" ht="12.75" hidden="false" customHeight="true" outlineLevel="0" collapsed="false">
      <c r="B808" s="37"/>
      <c r="C808" s="38"/>
      <c r="E808" s="38"/>
      <c r="L808" s="38"/>
    </row>
    <row r="809" customFormat="false" ht="12.75" hidden="false" customHeight="true" outlineLevel="0" collapsed="false">
      <c r="B809" s="37"/>
      <c r="C809" s="38"/>
      <c r="E809" s="38"/>
      <c r="L809" s="38"/>
    </row>
    <row r="810" customFormat="false" ht="12.75" hidden="false" customHeight="true" outlineLevel="0" collapsed="false">
      <c r="B810" s="37"/>
      <c r="C810" s="38"/>
      <c r="E810" s="38"/>
      <c r="L810" s="38"/>
    </row>
    <row r="811" customFormat="false" ht="12.75" hidden="false" customHeight="true" outlineLevel="0" collapsed="false">
      <c r="B811" s="37"/>
      <c r="C811" s="38"/>
      <c r="E811" s="38"/>
      <c r="L811" s="38"/>
    </row>
    <row r="812" customFormat="false" ht="12.75" hidden="false" customHeight="true" outlineLevel="0" collapsed="false">
      <c r="B812" s="37"/>
      <c r="C812" s="38"/>
      <c r="E812" s="38"/>
      <c r="L812" s="38"/>
    </row>
    <row r="813" customFormat="false" ht="12.75" hidden="false" customHeight="true" outlineLevel="0" collapsed="false">
      <c r="B813" s="37"/>
      <c r="C813" s="38"/>
      <c r="E813" s="38"/>
      <c r="L813" s="38"/>
    </row>
    <row r="814" customFormat="false" ht="12.75" hidden="false" customHeight="true" outlineLevel="0" collapsed="false">
      <c r="B814" s="37"/>
      <c r="C814" s="38"/>
      <c r="E814" s="38"/>
      <c r="L814" s="38"/>
    </row>
    <row r="815" customFormat="false" ht="12.75" hidden="false" customHeight="true" outlineLevel="0" collapsed="false">
      <c r="B815" s="37"/>
      <c r="C815" s="38"/>
      <c r="E815" s="38"/>
      <c r="L815" s="38"/>
    </row>
    <row r="816" customFormat="false" ht="12.75" hidden="false" customHeight="true" outlineLevel="0" collapsed="false">
      <c r="B816" s="37"/>
      <c r="C816" s="38"/>
      <c r="E816" s="38"/>
      <c r="L816" s="38"/>
    </row>
    <row r="817" customFormat="false" ht="12.75" hidden="false" customHeight="true" outlineLevel="0" collapsed="false">
      <c r="B817" s="37"/>
      <c r="C817" s="38"/>
      <c r="E817" s="38"/>
      <c r="L817" s="38"/>
    </row>
    <row r="818" customFormat="false" ht="12.75" hidden="false" customHeight="true" outlineLevel="0" collapsed="false">
      <c r="B818" s="37"/>
      <c r="C818" s="38"/>
      <c r="E818" s="38"/>
      <c r="L818" s="38"/>
    </row>
    <row r="819" customFormat="false" ht="12.75" hidden="false" customHeight="true" outlineLevel="0" collapsed="false">
      <c r="B819" s="37"/>
      <c r="C819" s="38"/>
      <c r="E819" s="38"/>
      <c r="L819" s="38"/>
    </row>
    <row r="820" customFormat="false" ht="12.75" hidden="false" customHeight="true" outlineLevel="0" collapsed="false">
      <c r="B820" s="37"/>
      <c r="C820" s="38"/>
      <c r="E820" s="38"/>
      <c r="L820" s="38"/>
    </row>
    <row r="821" customFormat="false" ht="12.75" hidden="false" customHeight="true" outlineLevel="0" collapsed="false">
      <c r="B821" s="37"/>
      <c r="C821" s="38"/>
      <c r="E821" s="38"/>
      <c r="L821" s="38"/>
    </row>
    <row r="822" customFormat="false" ht="12.75" hidden="false" customHeight="true" outlineLevel="0" collapsed="false">
      <c r="B822" s="37"/>
      <c r="C822" s="38"/>
      <c r="E822" s="38"/>
      <c r="L822" s="38"/>
    </row>
    <row r="823" customFormat="false" ht="12.75" hidden="false" customHeight="true" outlineLevel="0" collapsed="false">
      <c r="B823" s="37"/>
      <c r="C823" s="38"/>
      <c r="E823" s="38"/>
      <c r="L823" s="38"/>
    </row>
    <row r="824" customFormat="false" ht="12.75" hidden="false" customHeight="true" outlineLevel="0" collapsed="false">
      <c r="B824" s="37"/>
      <c r="C824" s="38"/>
      <c r="E824" s="38"/>
      <c r="L824" s="38"/>
    </row>
    <row r="825" customFormat="false" ht="12.75" hidden="false" customHeight="true" outlineLevel="0" collapsed="false">
      <c r="B825" s="37"/>
      <c r="C825" s="38"/>
      <c r="E825" s="38"/>
      <c r="L825" s="38"/>
    </row>
    <row r="826" customFormat="false" ht="12.75" hidden="false" customHeight="true" outlineLevel="0" collapsed="false">
      <c r="B826" s="37"/>
      <c r="C826" s="38"/>
      <c r="E826" s="38"/>
      <c r="L826" s="38"/>
    </row>
    <row r="827" customFormat="false" ht="12.75" hidden="false" customHeight="true" outlineLevel="0" collapsed="false">
      <c r="B827" s="37"/>
      <c r="C827" s="38"/>
      <c r="E827" s="38"/>
      <c r="L827" s="38"/>
    </row>
    <row r="828" customFormat="false" ht="12.75" hidden="false" customHeight="true" outlineLevel="0" collapsed="false">
      <c r="B828" s="37"/>
      <c r="C828" s="38"/>
      <c r="E828" s="38"/>
      <c r="L828" s="38"/>
    </row>
    <row r="829" customFormat="false" ht="12.75" hidden="false" customHeight="true" outlineLevel="0" collapsed="false">
      <c r="B829" s="37"/>
      <c r="C829" s="38"/>
      <c r="E829" s="38"/>
      <c r="L829" s="38"/>
    </row>
    <row r="830" customFormat="false" ht="12.75" hidden="false" customHeight="true" outlineLevel="0" collapsed="false">
      <c r="B830" s="37"/>
      <c r="C830" s="38"/>
      <c r="E830" s="38"/>
      <c r="L830" s="38"/>
    </row>
    <row r="831" customFormat="false" ht="12.75" hidden="false" customHeight="true" outlineLevel="0" collapsed="false">
      <c r="B831" s="37"/>
      <c r="C831" s="38"/>
      <c r="E831" s="38"/>
      <c r="L831" s="38"/>
    </row>
    <row r="832" customFormat="false" ht="12.75" hidden="false" customHeight="true" outlineLevel="0" collapsed="false">
      <c r="B832" s="37"/>
      <c r="C832" s="38"/>
      <c r="E832" s="38"/>
      <c r="L832" s="38"/>
    </row>
    <row r="833" customFormat="false" ht="12.75" hidden="false" customHeight="true" outlineLevel="0" collapsed="false">
      <c r="B833" s="37"/>
      <c r="C833" s="38"/>
      <c r="E833" s="38"/>
      <c r="L833" s="38"/>
    </row>
    <row r="834" customFormat="false" ht="12.75" hidden="false" customHeight="true" outlineLevel="0" collapsed="false">
      <c r="B834" s="37"/>
      <c r="C834" s="38"/>
      <c r="E834" s="38"/>
      <c r="L834" s="38"/>
    </row>
    <row r="835" customFormat="false" ht="12.75" hidden="false" customHeight="true" outlineLevel="0" collapsed="false">
      <c r="B835" s="37"/>
      <c r="C835" s="38"/>
      <c r="E835" s="38"/>
      <c r="L835" s="38"/>
    </row>
    <row r="836" customFormat="false" ht="12.75" hidden="false" customHeight="true" outlineLevel="0" collapsed="false">
      <c r="B836" s="37"/>
      <c r="C836" s="38"/>
      <c r="E836" s="38"/>
      <c r="L836" s="38"/>
    </row>
    <row r="837" customFormat="false" ht="12.75" hidden="false" customHeight="true" outlineLevel="0" collapsed="false">
      <c r="B837" s="37"/>
      <c r="C837" s="38"/>
      <c r="E837" s="38"/>
      <c r="L837" s="38"/>
    </row>
    <row r="838" customFormat="false" ht="12.75" hidden="false" customHeight="true" outlineLevel="0" collapsed="false">
      <c r="B838" s="37"/>
      <c r="C838" s="38"/>
      <c r="E838" s="38"/>
      <c r="L838" s="38"/>
    </row>
    <row r="839" customFormat="false" ht="12.75" hidden="false" customHeight="true" outlineLevel="0" collapsed="false">
      <c r="B839" s="37"/>
      <c r="C839" s="38"/>
      <c r="E839" s="38"/>
      <c r="L839" s="38"/>
    </row>
    <row r="840" customFormat="false" ht="12.75" hidden="false" customHeight="true" outlineLevel="0" collapsed="false">
      <c r="B840" s="37"/>
      <c r="C840" s="38"/>
      <c r="E840" s="38"/>
      <c r="L840" s="38"/>
    </row>
    <row r="841" customFormat="false" ht="12.75" hidden="false" customHeight="true" outlineLevel="0" collapsed="false">
      <c r="B841" s="37"/>
      <c r="C841" s="38"/>
      <c r="E841" s="38"/>
      <c r="L841" s="38"/>
    </row>
    <row r="842" customFormat="false" ht="12.75" hidden="false" customHeight="true" outlineLevel="0" collapsed="false">
      <c r="B842" s="37"/>
      <c r="C842" s="38"/>
      <c r="E842" s="38"/>
      <c r="L842" s="38"/>
    </row>
    <row r="843" customFormat="false" ht="12.75" hidden="false" customHeight="true" outlineLevel="0" collapsed="false">
      <c r="B843" s="37"/>
      <c r="C843" s="38"/>
      <c r="E843" s="38"/>
      <c r="L843" s="38"/>
    </row>
    <row r="844" customFormat="false" ht="12.75" hidden="false" customHeight="true" outlineLevel="0" collapsed="false">
      <c r="B844" s="37"/>
      <c r="C844" s="38"/>
      <c r="E844" s="38"/>
      <c r="L844" s="38"/>
    </row>
    <row r="845" customFormat="false" ht="12.75" hidden="false" customHeight="true" outlineLevel="0" collapsed="false">
      <c r="B845" s="37"/>
      <c r="C845" s="38"/>
      <c r="E845" s="38"/>
      <c r="L845" s="38"/>
    </row>
    <row r="846" customFormat="false" ht="12.75" hidden="false" customHeight="true" outlineLevel="0" collapsed="false">
      <c r="B846" s="37"/>
      <c r="C846" s="38"/>
      <c r="E846" s="38"/>
      <c r="L846" s="38"/>
    </row>
    <row r="847" customFormat="false" ht="12.75" hidden="false" customHeight="true" outlineLevel="0" collapsed="false">
      <c r="B847" s="37"/>
      <c r="C847" s="38"/>
      <c r="E847" s="38"/>
      <c r="L847" s="38"/>
    </row>
    <row r="848" customFormat="false" ht="12.75" hidden="false" customHeight="true" outlineLevel="0" collapsed="false">
      <c r="B848" s="37"/>
      <c r="C848" s="38"/>
      <c r="E848" s="38"/>
      <c r="L848" s="38"/>
    </row>
    <row r="849" customFormat="false" ht="12.75" hidden="false" customHeight="true" outlineLevel="0" collapsed="false">
      <c r="B849" s="37"/>
      <c r="C849" s="38"/>
      <c r="E849" s="38"/>
      <c r="L849" s="38"/>
    </row>
    <row r="850" customFormat="false" ht="12.75" hidden="false" customHeight="true" outlineLevel="0" collapsed="false">
      <c r="B850" s="37"/>
      <c r="C850" s="38"/>
      <c r="E850" s="38"/>
      <c r="L850" s="38"/>
    </row>
    <row r="851" customFormat="false" ht="12.75" hidden="false" customHeight="true" outlineLevel="0" collapsed="false">
      <c r="B851" s="37"/>
      <c r="C851" s="38"/>
      <c r="E851" s="38"/>
      <c r="L851" s="38"/>
    </row>
    <row r="852" customFormat="false" ht="12.75" hidden="false" customHeight="true" outlineLevel="0" collapsed="false">
      <c r="B852" s="37"/>
      <c r="C852" s="38"/>
      <c r="E852" s="38"/>
      <c r="L852" s="38"/>
    </row>
    <row r="853" customFormat="false" ht="12.75" hidden="false" customHeight="true" outlineLevel="0" collapsed="false">
      <c r="B853" s="37"/>
      <c r="C853" s="38"/>
      <c r="E853" s="38"/>
      <c r="L853" s="38"/>
    </row>
    <row r="854" customFormat="false" ht="12.75" hidden="false" customHeight="true" outlineLevel="0" collapsed="false">
      <c r="B854" s="37"/>
      <c r="C854" s="38"/>
      <c r="E854" s="38"/>
      <c r="L854" s="38"/>
    </row>
    <row r="855" customFormat="false" ht="12.75" hidden="false" customHeight="true" outlineLevel="0" collapsed="false">
      <c r="B855" s="37"/>
      <c r="C855" s="38"/>
      <c r="E855" s="38"/>
      <c r="L855" s="38"/>
    </row>
    <row r="856" customFormat="false" ht="12.75" hidden="false" customHeight="true" outlineLevel="0" collapsed="false">
      <c r="B856" s="37"/>
      <c r="C856" s="38"/>
      <c r="E856" s="38"/>
      <c r="L856" s="38"/>
    </row>
    <row r="857" customFormat="false" ht="12.75" hidden="false" customHeight="true" outlineLevel="0" collapsed="false">
      <c r="B857" s="37"/>
      <c r="C857" s="38"/>
      <c r="E857" s="38"/>
      <c r="L857" s="38"/>
    </row>
    <row r="858" customFormat="false" ht="12.75" hidden="false" customHeight="true" outlineLevel="0" collapsed="false">
      <c r="B858" s="37"/>
      <c r="C858" s="38"/>
      <c r="E858" s="38"/>
      <c r="L858" s="38"/>
    </row>
    <row r="859" customFormat="false" ht="12.75" hidden="false" customHeight="true" outlineLevel="0" collapsed="false">
      <c r="B859" s="37"/>
      <c r="C859" s="38"/>
      <c r="E859" s="38"/>
      <c r="L859" s="38"/>
    </row>
    <row r="860" customFormat="false" ht="12.75" hidden="false" customHeight="true" outlineLevel="0" collapsed="false">
      <c r="B860" s="37"/>
      <c r="C860" s="38"/>
      <c r="E860" s="38"/>
      <c r="L860" s="38"/>
    </row>
    <row r="861" customFormat="false" ht="12.75" hidden="false" customHeight="true" outlineLevel="0" collapsed="false">
      <c r="B861" s="37"/>
      <c r="C861" s="38"/>
      <c r="E861" s="38"/>
      <c r="L861" s="38"/>
    </row>
    <row r="862" customFormat="false" ht="12.75" hidden="false" customHeight="true" outlineLevel="0" collapsed="false">
      <c r="B862" s="37"/>
      <c r="C862" s="38"/>
      <c r="E862" s="38"/>
      <c r="L862" s="38"/>
    </row>
    <row r="863" customFormat="false" ht="12.75" hidden="false" customHeight="true" outlineLevel="0" collapsed="false">
      <c r="B863" s="37"/>
      <c r="C863" s="38"/>
      <c r="E863" s="38"/>
      <c r="L863" s="38"/>
    </row>
    <row r="864" customFormat="false" ht="12.75" hidden="false" customHeight="true" outlineLevel="0" collapsed="false">
      <c r="B864" s="37"/>
      <c r="C864" s="38"/>
      <c r="E864" s="38"/>
      <c r="L864" s="38"/>
    </row>
    <row r="865" customFormat="false" ht="12.75" hidden="false" customHeight="true" outlineLevel="0" collapsed="false">
      <c r="B865" s="37"/>
      <c r="C865" s="38"/>
      <c r="E865" s="38"/>
      <c r="L865" s="38"/>
    </row>
    <row r="866" customFormat="false" ht="12.75" hidden="false" customHeight="true" outlineLevel="0" collapsed="false">
      <c r="B866" s="37"/>
      <c r="C866" s="38"/>
      <c r="E866" s="38"/>
      <c r="L866" s="38"/>
    </row>
    <row r="867" customFormat="false" ht="12.75" hidden="false" customHeight="true" outlineLevel="0" collapsed="false">
      <c r="B867" s="37"/>
      <c r="C867" s="38"/>
      <c r="E867" s="38"/>
      <c r="L867" s="38"/>
    </row>
    <row r="868" customFormat="false" ht="12.75" hidden="false" customHeight="true" outlineLevel="0" collapsed="false">
      <c r="B868" s="37"/>
      <c r="C868" s="38"/>
      <c r="E868" s="38"/>
      <c r="L868" s="38"/>
    </row>
    <row r="869" customFormat="false" ht="12.75" hidden="false" customHeight="true" outlineLevel="0" collapsed="false">
      <c r="B869" s="37"/>
      <c r="C869" s="38"/>
      <c r="E869" s="38"/>
      <c r="L869" s="38"/>
    </row>
    <row r="870" customFormat="false" ht="12.75" hidden="false" customHeight="true" outlineLevel="0" collapsed="false">
      <c r="B870" s="37"/>
      <c r="C870" s="38"/>
      <c r="E870" s="38"/>
      <c r="L870" s="38"/>
    </row>
    <row r="871" customFormat="false" ht="12.75" hidden="false" customHeight="true" outlineLevel="0" collapsed="false">
      <c r="B871" s="37"/>
      <c r="C871" s="38"/>
      <c r="E871" s="38"/>
      <c r="L871" s="38"/>
    </row>
    <row r="872" customFormat="false" ht="12.75" hidden="false" customHeight="true" outlineLevel="0" collapsed="false">
      <c r="B872" s="37"/>
      <c r="C872" s="38"/>
      <c r="E872" s="38"/>
      <c r="L872" s="38"/>
    </row>
    <row r="873" customFormat="false" ht="12.75" hidden="false" customHeight="true" outlineLevel="0" collapsed="false">
      <c r="B873" s="37"/>
      <c r="C873" s="38"/>
      <c r="E873" s="38"/>
      <c r="L873" s="38"/>
    </row>
    <row r="874" customFormat="false" ht="12.75" hidden="false" customHeight="true" outlineLevel="0" collapsed="false">
      <c r="B874" s="37"/>
      <c r="C874" s="38"/>
      <c r="E874" s="38"/>
      <c r="L874" s="38"/>
    </row>
    <row r="875" customFormat="false" ht="12.75" hidden="false" customHeight="true" outlineLevel="0" collapsed="false">
      <c r="B875" s="37"/>
      <c r="C875" s="38"/>
      <c r="E875" s="38"/>
      <c r="L875" s="38"/>
    </row>
    <row r="876" customFormat="false" ht="12.75" hidden="false" customHeight="true" outlineLevel="0" collapsed="false">
      <c r="B876" s="37"/>
      <c r="C876" s="38"/>
      <c r="E876" s="38"/>
      <c r="L876" s="38"/>
    </row>
    <row r="877" customFormat="false" ht="12.75" hidden="false" customHeight="true" outlineLevel="0" collapsed="false">
      <c r="B877" s="37"/>
      <c r="C877" s="38"/>
      <c r="E877" s="38"/>
      <c r="L877" s="38"/>
    </row>
    <row r="878" customFormat="false" ht="12.75" hidden="false" customHeight="true" outlineLevel="0" collapsed="false">
      <c r="B878" s="37"/>
      <c r="C878" s="38"/>
      <c r="E878" s="38"/>
      <c r="L878" s="38"/>
    </row>
    <row r="879" customFormat="false" ht="12.75" hidden="false" customHeight="true" outlineLevel="0" collapsed="false">
      <c r="B879" s="37"/>
      <c r="C879" s="38"/>
      <c r="E879" s="38"/>
      <c r="L879" s="38"/>
    </row>
    <row r="880" customFormat="false" ht="12.75" hidden="false" customHeight="true" outlineLevel="0" collapsed="false">
      <c r="B880" s="37"/>
      <c r="C880" s="38"/>
      <c r="E880" s="38"/>
      <c r="L880" s="38"/>
    </row>
    <row r="881" customFormat="false" ht="12.75" hidden="false" customHeight="true" outlineLevel="0" collapsed="false">
      <c r="B881" s="37"/>
      <c r="C881" s="38"/>
      <c r="E881" s="38"/>
      <c r="L881" s="38"/>
    </row>
    <row r="882" customFormat="false" ht="12.75" hidden="false" customHeight="true" outlineLevel="0" collapsed="false">
      <c r="B882" s="37"/>
      <c r="C882" s="38"/>
      <c r="E882" s="38"/>
      <c r="L882" s="38"/>
    </row>
    <row r="883" customFormat="false" ht="12.75" hidden="false" customHeight="true" outlineLevel="0" collapsed="false">
      <c r="B883" s="37"/>
      <c r="C883" s="38"/>
      <c r="E883" s="38"/>
      <c r="L883" s="38"/>
    </row>
    <row r="884" customFormat="false" ht="12.75" hidden="false" customHeight="true" outlineLevel="0" collapsed="false">
      <c r="B884" s="37"/>
      <c r="C884" s="38"/>
      <c r="E884" s="38"/>
      <c r="L884" s="38"/>
    </row>
    <row r="885" customFormat="false" ht="12.75" hidden="false" customHeight="true" outlineLevel="0" collapsed="false">
      <c r="B885" s="37"/>
      <c r="C885" s="38"/>
      <c r="E885" s="38"/>
      <c r="L885" s="38"/>
    </row>
    <row r="886" customFormat="false" ht="12.75" hidden="false" customHeight="true" outlineLevel="0" collapsed="false">
      <c r="B886" s="37"/>
      <c r="C886" s="38"/>
      <c r="E886" s="38"/>
      <c r="L886" s="38"/>
    </row>
    <row r="887" customFormat="false" ht="12.75" hidden="false" customHeight="true" outlineLevel="0" collapsed="false">
      <c r="B887" s="37"/>
      <c r="C887" s="38"/>
      <c r="E887" s="38"/>
      <c r="L887" s="38"/>
    </row>
    <row r="888" customFormat="false" ht="12.75" hidden="false" customHeight="true" outlineLevel="0" collapsed="false">
      <c r="B888" s="37"/>
      <c r="C888" s="38"/>
      <c r="E888" s="38"/>
      <c r="L888" s="38"/>
    </row>
    <row r="889" customFormat="false" ht="12.75" hidden="false" customHeight="true" outlineLevel="0" collapsed="false">
      <c r="B889" s="37"/>
      <c r="C889" s="38"/>
      <c r="E889" s="38"/>
      <c r="L889" s="38"/>
    </row>
    <row r="890" customFormat="false" ht="12.75" hidden="false" customHeight="true" outlineLevel="0" collapsed="false">
      <c r="B890" s="37"/>
      <c r="C890" s="38"/>
      <c r="E890" s="38"/>
      <c r="L890" s="38"/>
    </row>
    <row r="891" customFormat="false" ht="12.75" hidden="false" customHeight="true" outlineLevel="0" collapsed="false">
      <c r="B891" s="37"/>
      <c r="C891" s="38"/>
      <c r="E891" s="38"/>
      <c r="L891" s="38"/>
    </row>
    <row r="892" customFormat="false" ht="12.75" hidden="false" customHeight="true" outlineLevel="0" collapsed="false">
      <c r="B892" s="37"/>
      <c r="C892" s="38"/>
      <c r="E892" s="38"/>
      <c r="L892" s="38"/>
    </row>
    <row r="893" customFormat="false" ht="12.75" hidden="false" customHeight="true" outlineLevel="0" collapsed="false">
      <c r="B893" s="37"/>
      <c r="C893" s="38"/>
      <c r="E893" s="38"/>
      <c r="L893" s="38"/>
    </row>
    <row r="894" customFormat="false" ht="12.75" hidden="false" customHeight="true" outlineLevel="0" collapsed="false">
      <c r="B894" s="37"/>
      <c r="C894" s="38"/>
      <c r="E894" s="38"/>
      <c r="L894" s="38"/>
    </row>
    <row r="895" customFormat="false" ht="12.75" hidden="false" customHeight="true" outlineLevel="0" collapsed="false">
      <c r="B895" s="37"/>
      <c r="C895" s="38"/>
      <c r="E895" s="38"/>
      <c r="L895" s="38"/>
    </row>
    <row r="896" customFormat="false" ht="12.75" hidden="false" customHeight="true" outlineLevel="0" collapsed="false">
      <c r="B896" s="37"/>
      <c r="C896" s="38"/>
      <c r="E896" s="38"/>
      <c r="L896" s="38"/>
    </row>
    <row r="897" customFormat="false" ht="12.75" hidden="false" customHeight="true" outlineLevel="0" collapsed="false">
      <c r="B897" s="37"/>
      <c r="C897" s="38"/>
      <c r="E897" s="38"/>
      <c r="L897" s="38"/>
    </row>
    <row r="898" customFormat="false" ht="12.75" hidden="false" customHeight="true" outlineLevel="0" collapsed="false">
      <c r="B898" s="37"/>
      <c r="C898" s="38"/>
      <c r="E898" s="38"/>
      <c r="L898" s="38"/>
    </row>
    <row r="899" customFormat="false" ht="12.75" hidden="false" customHeight="true" outlineLevel="0" collapsed="false">
      <c r="B899" s="37"/>
      <c r="C899" s="38"/>
      <c r="E899" s="38"/>
      <c r="L899" s="38"/>
    </row>
    <row r="900" customFormat="false" ht="12.75" hidden="false" customHeight="true" outlineLevel="0" collapsed="false">
      <c r="B900" s="37"/>
      <c r="C900" s="38"/>
      <c r="E900" s="38"/>
      <c r="L900" s="38"/>
    </row>
    <row r="901" customFormat="false" ht="12.75" hidden="false" customHeight="true" outlineLevel="0" collapsed="false">
      <c r="B901" s="37"/>
      <c r="C901" s="38"/>
      <c r="E901" s="38"/>
      <c r="L901" s="38"/>
    </row>
    <row r="902" customFormat="false" ht="12.75" hidden="false" customHeight="true" outlineLevel="0" collapsed="false">
      <c r="B902" s="37"/>
      <c r="C902" s="38"/>
      <c r="E902" s="38"/>
      <c r="L902" s="38"/>
    </row>
    <row r="903" customFormat="false" ht="12.75" hidden="false" customHeight="true" outlineLevel="0" collapsed="false">
      <c r="B903" s="37"/>
      <c r="C903" s="38"/>
      <c r="E903" s="38"/>
      <c r="L903" s="38"/>
    </row>
    <row r="904" customFormat="false" ht="12.75" hidden="false" customHeight="true" outlineLevel="0" collapsed="false">
      <c r="B904" s="37"/>
      <c r="C904" s="38"/>
      <c r="E904" s="38"/>
      <c r="L904" s="38"/>
    </row>
    <row r="905" customFormat="false" ht="12.75" hidden="false" customHeight="true" outlineLevel="0" collapsed="false">
      <c r="B905" s="37"/>
      <c r="C905" s="38"/>
      <c r="E905" s="38"/>
      <c r="L905" s="38"/>
    </row>
    <row r="906" customFormat="false" ht="12.75" hidden="false" customHeight="true" outlineLevel="0" collapsed="false">
      <c r="B906" s="37"/>
      <c r="C906" s="38"/>
      <c r="E906" s="38"/>
      <c r="L906" s="38"/>
    </row>
    <row r="907" customFormat="false" ht="12.75" hidden="false" customHeight="true" outlineLevel="0" collapsed="false">
      <c r="B907" s="37"/>
      <c r="C907" s="38"/>
      <c r="E907" s="38"/>
      <c r="L907" s="38"/>
    </row>
    <row r="908" customFormat="false" ht="12.75" hidden="false" customHeight="true" outlineLevel="0" collapsed="false">
      <c r="B908" s="37"/>
      <c r="C908" s="38"/>
      <c r="E908" s="38"/>
      <c r="L908" s="38"/>
    </row>
    <row r="909" customFormat="false" ht="12.75" hidden="false" customHeight="true" outlineLevel="0" collapsed="false">
      <c r="B909" s="37"/>
      <c r="C909" s="38"/>
      <c r="E909" s="38"/>
      <c r="L909" s="38"/>
    </row>
    <row r="910" customFormat="false" ht="12.75" hidden="false" customHeight="true" outlineLevel="0" collapsed="false">
      <c r="B910" s="37"/>
      <c r="C910" s="38"/>
      <c r="E910" s="38"/>
      <c r="L910" s="38"/>
    </row>
    <row r="911" customFormat="false" ht="12.75" hidden="false" customHeight="true" outlineLevel="0" collapsed="false">
      <c r="B911" s="37"/>
      <c r="C911" s="38"/>
      <c r="E911" s="38"/>
      <c r="L911" s="38"/>
    </row>
    <row r="912" customFormat="false" ht="12.75" hidden="false" customHeight="true" outlineLevel="0" collapsed="false">
      <c r="B912" s="37"/>
      <c r="C912" s="38"/>
      <c r="E912" s="38"/>
      <c r="L912" s="38"/>
    </row>
    <row r="913" customFormat="false" ht="12.75" hidden="false" customHeight="true" outlineLevel="0" collapsed="false">
      <c r="B913" s="37"/>
      <c r="C913" s="38"/>
      <c r="E913" s="38"/>
      <c r="L913" s="38"/>
    </row>
    <row r="914" customFormat="false" ht="12.75" hidden="false" customHeight="true" outlineLevel="0" collapsed="false">
      <c r="B914" s="37"/>
      <c r="C914" s="38"/>
      <c r="E914" s="38"/>
      <c r="L914" s="38"/>
    </row>
    <row r="915" customFormat="false" ht="12.75" hidden="false" customHeight="true" outlineLevel="0" collapsed="false">
      <c r="B915" s="37"/>
      <c r="C915" s="38"/>
      <c r="E915" s="38"/>
      <c r="L915" s="38"/>
    </row>
    <row r="916" customFormat="false" ht="12.75" hidden="false" customHeight="true" outlineLevel="0" collapsed="false">
      <c r="B916" s="37"/>
      <c r="C916" s="38"/>
      <c r="E916" s="38"/>
      <c r="L916" s="38"/>
    </row>
    <row r="917" customFormat="false" ht="12.75" hidden="false" customHeight="true" outlineLevel="0" collapsed="false">
      <c r="B917" s="37"/>
      <c r="C917" s="38"/>
      <c r="E917" s="38"/>
      <c r="L917" s="38"/>
    </row>
    <row r="918" customFormat="false" ht="12.75" hidden="false" customHeight="true" outlineLevel="0" collapsed="false">
      <c r="B918" s="37"/>
      <c r="C918" s="38"/>
      <c r="E918" s="38"/>
      <c r="L918" s="38"/>
    </row>
    <row r="919" customFormat="false" ht="12.75" hidden="false" customHeight="true" outlineLevel="0" collapsed="false">
      <c r="B919" s="37"/>
      <c r="C919" s="38"/>
      <c r="E919" s="38"/>
      <c r="L919" s="38"/>
    </row>
    <row r="920" customFormat="false" ht="12.75" hidden="false" customHeight="true" outlineLevel="0" collapsed="false">
      <c r="B920" s="37"/>
      <c r="C920" s="38"/>
      <c r="E920" s="38"/>
      <c r="L920" s="38"/>
    </row>
    <row r="921" customFormat="false" ht="12.75" hidden="false" customHeight="true" outlineLevel="0" collapsed="false">
      <c r="B921" s="37"/>
      <c r="C921" s="38"/>
      <c r="E921" s="38"/>
      <c r="L921" s="38"/>
    </row>
    <row r="922" customFormat="false" ht="12.75" hidden="false" customHeight="true" outlineLevel="0" collapsed="false">
      <c r="B922" s="37"/>
      <c r="C922" s="38"/>
      <c r="E922" s="38"/>
      <c r="L922" s="38"/>
    </row>
    <row r="923" customFormat="false" ht="12.75" hidden="false" customHeight="true" outlineLevel="0" collapsed="false">
      <c r="B923" s="37"/>
      <c r="C923" s="38"/>
      <c r="E923" s="38"/>
      <c r="L923" s="38"/>
    </row>
    <row r="924" customFormat="false" ht="12.75" hidden="false" customHeight="true" outlineLevel="0" collapsed="false">
      <c r="B924" s="37"/>
      <c r="C924" s="38"/>
      <c r="E924" s="38"/>
      <c r="L924" s="38"/>
    </row>
    <row r="925" customFormat="false" ht="12.75" hidden="false" customHeight="true" outlineLevel="0" collapsed="false">
      <c r="B925" s="37"/>
      <c r="C925" s="38"/>
      <c r="E925" s="38"/>
      <c r="L925" s="38"/>
    </row>
    <row r="926" customFormat="false" ht="12.75" hidden="false" customHeight="true" outlineLevel="0" collapsed="false">
      <c r="B926" s="37"/>
      <c r="C926" s="38"/>
      <c r="E926" s="38"/>
      <c r="L926" s="38"/>
    </row>
    <row r="927" customFormat="false" ht="12.75" hidden="false" customHeight="true" outlineLevel="0" collapsed="false">
      <c r="B927" s="37"/>
      <c r="C927" s="38"/>
      <c r="E927" s="38"/>
      <c r="L927" s="38"/>
    </row>
    <row r="928" customFormat="false" ht="12.75" hidden="false" customHeight="true" outlineLevel="0" collapsed="false">
      <c r="B928" s="37"/>
      <c r="C928" s="38"/>
      <c r="E928" s="38"/>
      <c r="L928" s="38"/>
    </row>
    <row r="929" customFormat="false" ht="12.75" hidden="false" customHeight="true" outlineLevel="0" collapsed="false">
      <c r="B929" s="37"/>
      <c r="C929" s="38"/>
      <c r="E929" s="38"/>
      <c r="L929" s="38"/>
    </row>
    <row r="930" customFormat="false" ht="12.75" hidden="false" customHeight="true" outlineLevel="0" collapsed="false">
      <c r="B930" s="37"/>
      <c r="C930" s="38"/>
      <c r="E930" s="38"/>
      <c r="L930" s="38"/>
    </row>
    <row r="931" customFormat="false" ht="12.75" hidden="false" customHeight="true" outlineLevel="0" collapsed="false">
      <c r="B931" s="37"/>
      <c r="C931" s="38"/>
      <c r="E931" s="38"/>
      <c r="L931" s="38"/>
    </row>
    <row r="932" customFormat="false" ht="12.75" hidden="false" customHeight="true" outlineLevel="0" collapsed="false">
      <c r="B932" s="37"/>
      <c r="C932" s="38"/>
      <c r="E932" s="38"/>
      <c r="L932" s="38"/>
    </row>
    <row r="933" customFormat="false" ht="12.75" hidden="false" customHeight="true" outlineLevel="0" collapsed="false">
      <c r="B933" s="37"/>
      <c r="C933" s="38"/>
      <c r="E933" s="38"/>
      <c r="L933" s="38"/>
    </row>
    <row r="934" customFormat="false" ht="12.75" hidden="false" customHeight="true" outlineLevel="0" collapsed="false">
      <c r="B934" s="37"/>
      <c r="C934" s="38"/>
      <c r="E934" s="38"/>
      <c r="L934" s="38"/>
    </row>
    <row r="935" customFormat="false" ht="12.75" hidden="false" customHeight="true" outlineLevel="0" collapsed="false">
      <c r="B935" s="37"/>
      <c r="C935" s="38"/>
      <c r="E935" s="38"/>
      <c r="L935" s="38"/>
    </row>
    <row r="936" customFormat="false" ht="12.75" hidden="false" customHeight="true" outlineLevel="0" collapsed="false">
      <c r="B936" s="37"/>
      <c r="C936" s="38"/>
      <c r="E936" s="38"/>
      <c r="L936" s="38"/>
    </row>
    <row r="937" customFormat="false" ht="12.75" hidden="false" customHeight="true" outlineLevel="0" collapsed="false">
      <c r="B937" s="37"/>
      <c r="C937" s="38"/>
      <c r="E937" s="38"/>
      <c r="L937" s="38"/>
    </row>
    <row r="938" customFormat="false" ht="12.75" hidden="false" customHeight="true" outlineLevel="0" collapsed="false">
      <c r="B938" s="37"/>
      <c r="C938" s="38"/>
      <c r="E938" s="38"/>
      <c r="L938" s="38"/>
    </row>
    <row r="939" customFormat="false" ht="12.75" hidden="false" customHeight="true" outlineLevel="0" collapsed="false">
      <c r="B939" s="37"/>
      <c r="C939" s="38"/>
      <c r="E939" s="38"/>
      <c r="L939" s="38"/>
    </row>
    <row r="940" customFormat="false" ht="12.75" hidden="false" customHeight="true" outlineLevel="0" collapsed="false">
      <c r="B940" s="37"/>
      <c r="C940" s="38"/>
      <c r="E940" s="38"/>
      <c r="L940" s="38"/>
    </row>
    <row r="941" customFormat="false" ht="12.75" hidden="false" customHeight="true" outlineLevel="0" collapsed="false">
      <c r="B941" s="37"/>
      <c r="C941" s="38"/>
      <c r="E941" s="38"/>
      <c r="L941" s="38"/>
    </row>
    <row r="942" customFormat="false" ht="12.75" hidden="false" customHeight="true" outlineLevel="0" collapsed="false">
      <c r="B942" s="37"/>
      <c r="C942" s="38"/>
      <c r="E942" s="38"/>
      <c r="L942" s="38"/>
    </row>
    <row r="943" customFormat="false" ht="12.75" hidden="false" customHeight="true" outlineLevel="0" collapsed="false">
      <c r="B943" s="37"/>
      <c r="C943" s="38"/>
      <c r="E943" s="38"/>
      <c r="L943" s="38"/>
    </row>
    <row r="944" customFormat="false" ht="12.75" hidden="false" customHeight="true" outlineLevel="0" collapsed="false">
      <c r="B944" s="37"/>
      <c r="C944" s="38"/>
      <c r="E944" s="38"/>
      <c r="L944" s="38"/>
    </row>
    <row r="945" customFormat="false" ht="12.75" hidden="false" customHeight="true" outlineLevel="0" collapsed="false">
      <c r="B945" s="37"/>
      <c r="C945" s="38"/>
      <c r="E945" s="38"/>
      <c r="L945" s="38"/>
    </row>
    <row r="946" customFormat="false" ht="12.75" hidden="false" customHeight="true" outlineLevel="0" collapsed="false">
      <c r="B946" s="37"/>
      <c r="C946" s="38"/>
      <c r="E946" s="38"/>
      <c r="L946" s="38"/>
    </row>
    <row r="947" customFormat="false" ht="12.75" hidden="false" customHeight="true" outlineLevel="0" collapsed="false">
      <c r="B947" s="37"/>
      <c r="C947" s="38"/>
      <c r="E947" s="38"/>
      <c r="L947" s="38"/>
    </row>
    <row r="948" customFormat="false" ht="12.75" hidden="false" customHeight="true" outlineLevel="0" collapsed="false">
      <c r="B948" s="37"/>
      <c r="C948" s="38"/>
      <c r="E948" s="38"/>
      <c r="L948" s="38"/>
    </row>
    <row r="949" customFormat="false" ht="12.75" hidden="false" customHeight="true" outlineLevel="0" collapsed="false">
      <c r="B949" s="37"/>
      <c r="C949" s="38"/>
      <c r="E949" s="38"/>
      <c r="L949" s="38"/>
    </row>
    <row r="950" customFormat="false" ht="12.75" hidden="false" customHeight="true" outlineLevel="0" collapsed="false">
      <c r="B950" s="37"/>
      <c r="C950" s="38"/>
      <c r="E950" s="38"/>
      <c r="L950" s="38"/>
    </row>
    <row r="951" customFormat="false" ht="12.75" hidden="false" customHeight="true" outlineLevel="0" collapsed="false">
      <c r="B951" s="37"/>
      <c r="C951" s="38"/>
      <c r="E951" s="38"/>
      <c r="L951" s="38"/>
    </row>
    <row r="952" customFormat="false" ht="12.75" hidden="false" customHeight="true" outlineLevel="0" collapsed="false">
      <c r="B952" s="37"/>
      <c r="C952" s="38"/>
      <c r="E952" s="38"/>
      <c r="L952" s="38"/>
    </row>
    <row r="953" customFormat="false" ht="12.75" hidden="false" customHeight="true" outlineLevel="0" collapsed="false">
      <c r="B953" s="37"/>
      <c r="C953" s="38"/>
      <c r="E953" s="38"/>
      <c r="L953" s="38"/>
    </row>
    <row r="954" customFormat="false" ht="12.75" hidden="false" customHeight="true" outlineLevel="0" collapsed="false">
      <c r="B954" s="37"/>
      <c r="C954" s="38"/>
      <c r="E954" s="38"/>
      <c r="L954" s="38"/>
    </row>
    <row r="955" customFormat="false" ht="12.75" hidden="false" customHeight="true" outlineLevel="0" collapsed="false">
      <c r="B955" s="37"/>
      <c r="C955" s="38"/>
      <c r="E955" s="38"/>
      <c r="L955" s="38"/>
    </row>
    <row r="956" customFormat="false" ht="12.75" hidden="false" customHeight="true" outlineLevel="0" collapsed="false">
      <c r="B956" s="37"/>
      <c r="C956" s="38"/>
      <c r="E956" s="38"/>
      <c r="L956" s="38"/>
    </row>
    <row r="957" customFormat="false" ht="12.75" hidden="false" customHeight="true" outlineLevel="0" collapsed="false">
      <c r="B957" s="37"/>
      <c r="C957" s="38"/>
      <c r="E957" s="38"/>
      <c r="L957" s="38"/>
    </row>
    <row r="958" customFormat="false" ht="12.75" hidden="false" customHeight="true" outlineLevel="0" collapsed="false">
      <c r="B958" s="37"/>
      <c r="C958" s="38"/>
      <c r="E958" s="38"/>
      <c r="L958" s="38"/>
    </row>
    <row r="959" customFormat="false" ht="12.75" hidden="false" customHeight="true" outlineLevel="0" collapsed="false">
      <c r="B959" s="37"/>
      <c r="C959" s="38"/>
      <c r="E959" s="38"/>
      <c r="L959" s="38"/>
    </row>
    <row r="960" customFormat="false" ht="12.75" hidden="false" customHeight="true" outlineLevel="0" collapsed="false">
      <c r="B960" s="37"/>
      <c r="C960" s="38"/>
      <c r="E960" s="38"/>
      <c r="L960" s="38"/>
    </row>
    <row r="961" customFormat="false" ht="12.75" hidden="false" customHeight="true" outlineLevel="0" collapsed="false">
      <c r="B961" s="37"/>
      <c r="C961" s="38"/>
      <c r="E961" s="38"/>
      <c r="L961" s="38"/>
    </row>
    <row r="962" customFormat="false" ht="12.75" hidden="false" customHeight="true" outlineLevel="0" collapsed="false">
      <c r="B962" s="37"/>
      <c r="C962" s="38"/>
      <c r="E962" s="38"/>
      <c r="L962" s="38"/>
    </row>
    <row r="963" customFormat="false" ht="12.75" hidden="false" customHeight="true" outlineLevel="0" collapsed="false">
      <c r="B963" s="37"/>
      <c r="C963" s="38"/>
      <c r="E963" s="38"/>
      <c r="L963" s="38"/>
    </row>
    <row r="964" customFormat="false" ht="12.75" hidden="false" customHeight="true" outlineLevel="0" collapsed="false">
      <c r="B964" s="37"/>
      <c r="C964" s="38"/>
      <c r="E964" s="38"/>
      <c r="L964" s="38"/>
    </row>
    <row r="965" customFormat="false" ht="12.75" hidden="false" customHeight="true" outlineLevel="0" collapsed="false">
      <c r="B965" s="37"/>
      <c r="C965" s="38"/>
      <c r="E965" s="38"/>
      <c r="L965" s="38"/>
    </row>
    <row r="966" customFormat="false" ht="12.75" hidden="false" customHeight="true" outlineLevel="0" collapsed="false">
      <c r="B966" s="37"/>
      <c r="C966" s="38"/>
      <c r="E966" s="38"/>
      <c r="L966" s="38"/>
    </row>
    <row r="967" customFormat="false" ht="12.75" hidden="false" customHeight="true" outlineLevel="0" collapsed="false">
      <c r="B967" s="37"/>
      <c r="C967" s="38"/>
      <c r="E967" s="38"/>
      <c r="L967" s="38"/>
    </row>
    <row r="968" customFormat="false" ht="12.75" hidden="false" customHeight="true" outlineLevel="0" collapsed="false">
      <c r="B968" s="37"/>
      <c r="C968" s="38"/>
      <c r="E968" s="38"/>
      <c r="L968" s="38"/>
    </row>
    <row r="969" customFormat="false" ht="12.75" hidden="false" customHeight="true" outlineLevel="0" collapsed="false">
      <c r="B969" s="37"/>
      <c r="C969" s="38"/>
      <c r="E969" s="38"/>
      <c r="L969" s="38"/>
    </row>
    <row r="970" customFormat="false" ht="12.75" hidden="false" customHeight="true" outlineLevel="0" collapsed="false">
      <c r="B970" s="37"/>
      <c r="C970" s="38"/>
      <c r="E970" s="38"/>
      <c r="L970" s="38"/>
    </row>
    <row r="971" customFormat="false" ht="12.75" hidden="false" customHeight="true" outlineLevel="0" collapsed="false">
      <c r="B971" s="37"/>
      <c r="C971" s="38"/>
      <c r="E971" s="38"/>
      <c r="L971" s="38"/>
    </row>
    <row r="972" customFormat="false" ht="12.75" hidden="false" customHeight="true" outlineLevel="0" collapsed="false">
      <c r="B972" s="37"/>
      <c r="C972" s="38"/>
      <c r="E972" s="38"/>
      <c r="L972" s="38"/>
    </row>
    <row r="973" customFormat="false" ht="12.75" hidden="false" customHeight="true" outlineLevel="0" collapsed="false">
      <c r="B973" s="37"/>
      <c r="C973" s="38"/>
      <c r="E973" s="38"/>
      <c r="L973" s="38"/>
    </row>
    <row r="974" customFormat="false" ht="12.75" hidden="false" customHeight="true" outlineLevel="0" collapsed="false">
      <c r="B974" s="37"/>
      <c r="C974" s="38"/>
      <c r="E974" s="38"/>
      <c r="L974" s="38"/>
    </row>
    <row r="975" customFormat="false" ht="12.75" hidden="false" customHeight="true" outlineLevel="0" collapsed="false">
      <c r="B975" s="37"/>
      <c r="C975" s="38"/>
      <c r="E975" s="38"/>
      <c r="L975" s="38"/>
    </row>
    <row r="976" customFormat="false" ht="12.75" hidden="false" customHeight="true" outlineLevel="0" collapsed="false">
      <c r="B976" s="37"/>
      <c r="C976" s="38"/>
      <c r="E976" s="38"/>
      <c r="L976" s="38"/>
    </row>
    <row r="977" customFormat="false" ht="12.75" hidden="false" customHeight="true" outlineLevel="0" collapsed="false">
      <c r="B977" s="37"/>
      <c r="C977" s="38"/>
      <c r="E977" s="38"/>
      <c r="L977" s="38"/>
    </row>
    <row r="978" customFormat="false" ht="12.75" hidden="false" customHeight="true" outlineLevel="0" collapsed="false">
      <c r="B978" s="37"/>
      <c r="C978" s="38"/>
      <c r="E978" s="38"/>
      <c r="L978" s="38"/>
    </row>
    <row r="979" customFormat="false" ht="12.75" hidden="false" customHeight="true" outlineLevel="0" collapsed="false">
      <c r="B979" s="37"/>
      <c r="C979" s="38"/>
      <c r="E979" s="38"/>
      <c r="L979" s="38"/>
    </row>
    <row r="980" customFormat="false" ht="12.75" hidden="false" customHeight="true" outlineLevel="0" collapsed="false">
      <c r="B980" s="37"/>
      <c r="C980" s="38"/>
      <c r="E980" s="38"/>
      <c r="L980" s="38"/>
    </row>
    <row r="981" customFormat="false" ht="12.75" hidden="false" customHeight="true" outlineLevel="0" collapsed="false">
      <c r="B981" s="37"/>
      <c r="C981" s="38"/>
      <c r="E981" s="38"/>
      <c r="L981" s="38"/>
    </row>
    <row r="982" customFormat="false" ht="12.75" hidden="false" customHeight="true" outlineLevel="0" collapsed="false">
      <c r="B982" s="37"/>
      <c r="C982" s="38"/>
      <c r="E982" s="38"/>
      <c r="L982" s="38"/>
    </row>
    <row r="983" customFormat="false" ht="12.75" hidden="false" customHeight="true" outlineLevel="0" collapsed="false">
      <c r="B983" s="37"/>
      <c r="C983" s="38"/>
      <c r="E983" s="38"/>
      <c r="L983" s="38"/>
    </row>
    <row r="984" customFormat="false" ht="12.75" hidden="false" customHeight="true" outlineLevel="0" collapsed="false">
      <c r="B984" s="37"/>
      <c r="C984" s="38"/>
      <c r="E984" s="38"/>
      <c r="L984" s="38"/>
    </row>
    <row r="985" customFormat="false" ht="12.75" hidden="false" customHeight="true" outlineLevel="0" collapsed="false">
      <c r="B985" s="37"/>
      <c r="C985" s="38"/>
      <c r="E985" s="38"/>
      <c r="L985" s="38"/>
    </row>
    <row r="986" customFormat="false" ht="12.75" hidden="false" customHeight="true" outlineLevel="0" collapsed="false">
      <c r="B986" s="37"/>
      <c r="C986" s="38"/>
      <c r="E986" s="38"/>
      <c r="L986" s="38"/>
    </row>
    <row r="987" customFormat="false" ht="12.75" hidden="false" customHeight="true" outlineLevel="0" collapsed="false">
      <c r="B987" s="37"/>
      <c r="C987" s="38"/>
      <c r="E987" s="38"/>
      <c r="L987" s="38"/>
    </row>
    <row r="988" customFormat="false" ht="12.75" hidden="false" customHeight="true" outlineLevel="0" collapsed="false">
      <c r="B988" s="37"/>
      <c r="C988" s="38"/>
      <c r="E988" s="38"/>
      <c r="L988" s="38"/>
    </row>
    <row r="989" customFormat="false" ht="12.75" hidden="false" customHeight="true" outlineLevel="0" collapsed="false">
      <c r="B989" s="37"/>
      <c r="C989" s="38"/>
      <c r="E989" s="38"/>
      <c r="L989" s="38"/>
    </row>
    <row r="990" customFormat="false" ht="12.75" hidden="false" customHeight="true" outlineLevel="0" collapsed="false">
      <c r="B990" s="37"/>
      <c r="C990" s="38"/>
      <c r="E990" s="38"/>
      <c r="L990" s="38"/>
    </row>
    <row r="991" customFormat="false" ht="12.75" hidden="false" customHeight="true" outlineLevel="0" collapsed="false">
      <c r="B991" s="37"/>
      <c r="C991" s="38"/>
      <c r="E991" s="38"/>
      <c r="L991" s="38"/>
    </row>
    <row r="992" customFormat="false" ht="12.75" hidden="false" customHeight="true" outlineLevel="0" collapsed="false">
      <c r="B992" s="37"/>
      <c r="C992" s="38"/>
      <c r="E992" s="38"/>
      <c r="L992" s="38"/>
    </row>
    <row r="993" customFormat="false" ht="12.75" hidden="false" customHeight="true" outlineLevel="0" collapsed="false">
      <c r="B993" s="37"/>
      <c r="C993" s="38"/>
      <c r="E993" s="38"/>
      <c r="L993" s="38"/>
    </row>
    <row r="994" customFormat="false" ht="12.75" hidden="false" customHeight="true" outlineLevel="0" collapsed="false">
      <c r="B994" s="37"/>
      <c r="C994" s="38"/>
      <c r="E994" s="38"/>
      <c r="L994" s="38"/>
    </row>
    <row r="995" customFormat="false" ht="12.75" hidden="false" customHeight="true" outlineLevel="0" collapsed="false">
      <c r="B995" s="37"/>
      <c r="C995" s="38"/>
      <c r="E995" s="38"/>
      <c r="L995" s="38"/>
    </row>
    <row r="996" customFormat="false" ht="12.75" hidden="false" customHeight="true" outlineLevel="0" collapsed="false">
      <c r="B996" s="37"/>
      <c r="C996" s="38"/>
      <c r="E996" s="38"/>
      <c r="L996" s="38"/>
    </row>
    <row r="997" customFormat="false" ht="12.75" hidden="false" customHeight="true" outlineLevel="0" collapsed="false">
      <c r="B997" s="37"/>
      <c r="C997" s="38"/>
      <c r="E997" s="38"/>
      <c r="L997" s="38"/>
    </row>
    <row r="998" customFormat="false" ht="12.75" hidden="false" customHeight="true" outlineLevel="0" collapsed="false">
      <c r="B998" s="37"/>
      <c r="C998" s="38"/>
      <c r="E998" s="38"/>
      <c r="L998" s="38"/>
    </row>
    <row r="999" customFormat="false" ht="12.75" hidden="false" customHeight="true" outlineLevel="0" collapsed="false">
      <c r="B999" s="37"/>
      <c r="C999" s="38"/>
      <c r="E999" s="38"/>
      <c r="L999" s="38"/>
    </row>
    <row r="1000" customFormat="false" ht="12.75" hidden="false" customHeight="true" outlineLevel="0" collapsed="false">
      <c r="B1000" s="37"/>
      <c r="C1000" s="38"/>
      <c r="E1000" s="38"/>
      <c r="L1000" s="3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1015625" defaultRowHeight="15" zeroHeight="false" outlineLevelRow="0" outlineLevelCol="0"/>
  <cols>
    <col collapsed="false" customWidth="true" hidden="false" outlineLevel="0" max="1" min="1" style="0" width="10.43"/>
    <col collapsed="false" customWidth="true" hidden="false" outlineLevel="0" max="10" min="2" style="0" width="8.86"/>
    <col collapsed="false" customWidth="true" hidden="false" outlineLevel="0" max="11" min="11" style="0" width="10.71"/>
    <col collapsed="false" customWidth="true" hidden="false" outlineLevel="0" max="15" min="12" style="0" width="8.86"/>
    <col collapsed="false" customWidth="true" hidden="false" outlineLevel="0" max="16" min="16" style="0" width="11.14"/>
    <col collapsed="false" customWidth="true" hidden="false" outlineLevel="0" max="17" min="17" style="0" width="8.86"/>
    <col collapsed="false" customWidth="true" hidden="false" outlineLevel="0" max="18" min="18" style="0" width="11.7"/>
    <col collapsed="false" customWidth="true" hidden="false" outlineLevel="0" max="26" min="19" style="0" width="8.86"/>
  </cols>
  <sheetData>
    <row r="1" customFormat="false" ht="12.75" hidden="false" customHeight="true" outlineLevel="0" collapsed="false">
      <c r="A1" s="38"/>
      <c r="B1" s="49" t="s">
        <v>469</v>
      </c>
      <c r="C1" s="49"/>
      <c r="D1" s="49"/>
      <c r="E1" s="4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customFormat="false" ht="12.75" hidden="false" customHeight="true" outlineLevel="0" collapsed="false">
      <c r="A2" s="38"/>
      <c r="B2" s="50" t="s">
        <v>470</v>
      </c>
      <c r="C2" s="51" t="s">
        <v>471</v>
      </c>
      <c r="D2" s="51" t="s">
        <v>472</v>
      </c>
      <c r="E2" s="52" t="s">
        <v>452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customFormat="false" ht="12.75" hidden="false" customHeight="true" outlineLevel="0" collapsed="false">
      <c r="A3" s="38"/>
      <c r="B3" s="53"/>
      <c r="C3" s="54"/>
      <c r="D3" s="54" t="s">
        <v>473</v>
      </c>
      <c r="E3" s="5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customFormat="false" ht="12.75" hidden="false" customHeight="true" outlineLevel="0" collapsed="false">
      <c r="A4" s="42" t="n">
        <v>42978</v>
      </c>
      <c r="B4" s="56" t="n">
        <v>111.369</v>
      </c>
      <c r="C4" s="57" t="n">
        <v>6.9254</v>
      </c>
      <c r="D4" s="58" t="n">
        <v>118.2944</v>
      </c>
    </row>
    <row r="5" customFormat="false" ht="12.75" hidden="false" customHeight="true" outlineLevel="0" collapsed="false">
      <c r="A5" s="42" t="n">
        <v>42985</v>
      </c>
      <c r="B5" s="56" t="n">
        <v>111.8336</v>
      </c>
      <c r="C5" s="57" t="n">
        <v>7.1799</v>
      </c>
      <c r="D5" s="58" t="n">
        <v>119.0135</v>
      </c>
    </row>
    <row r="6" customFormat="false" ht="12.75" hidden="false" customHeight="true" outlineLevel="0" collapsed="false">
      <c r="A6" s="42" t="n">
        <v>42992</v>
      </c>
      <c r="B6" s="56" t="n">
        <v>111.8563</v>
      </c>
      <c r="C6" s="57" t="n">
        <v>7.4199</v>
      </c>
      <c r="D6" s="58" t="n">
        <v>119.2762</v>
      </c>
    </row>
    <row r="7" customFormat="false" ht="12.75" hidden="false" customHeight="true" outlineLevel="0" collapsed="false">
      <c r="A7" s="42" t="n">
        <v>42999</v>
      </c>
      <c r="B7" s="56" t="n">
        <v>112.0643</v>
      </c>
      <c r="C7" s="57" t="n">
        <v>7.6706</v>
      </c>
      <c r="D7" s="58" t="n">
        <v>119.7349</v>
      </c>
      <c r="E7" s="38"/>
    </row>
    <row r="8" customFormat="false" ht="12.75" hidden="false" customHeight="true" outlineLevel="0" collapsed="false">
      <c r="A8" s="42" t="n">
        <v>43006</v>
      </c>
      <c r="B8" s="56" t="n">
        <v>112.2252</v>
      </c>
      <c r="C8" s="57" t="n">
        <v>7.9404</v>
      </c>
      <c r="D8" s="58" t="n">
        <v>120.1656</v>
      </c>
      <c r="E8" s="38"/>
    </row>
    <row r="9" customFormat="false" ht="12.75" hidden="false" customHeight="true" outlineLevel="0" collapsed="false">
      <c r="A9" s="42" t="n">
        <v>43007</v>
      </c>
      <c r="B9" s="56" t="n">
        <v>112.2316</v>
      </c>
      <c r="C9" s="57" t="n">
        <v>7.9768</v>
      </c>
      <c r="D9" s="58" t="n">
        <v>120.2084</v>
      </c>
      <c r="E9" s="59" t="n">
        <f aca="false">(D9-D4)/D4*100</f>
        <v>1.61799713257771</v>
      </c>
    </row>
    <row r="10" customFormat="false" ht="12.75" hidden="false" customHeight="true" outlineLevel="0" collapsed="false">
      <c r="A10" s="42" t="n">
        <v>43013</v>
      </c>
      <c r="B10" s="56" t="n">
        <v>112.6916</v>
      </c>
      <c r="C10" s="57" t="n">
        <v>8.1955</v>
      </c>
      <c r="D10" s="58" t="n">
        <v>120.8871</v>
      </c>
    </row>
    <row r="11" customFormat="false" ht="12.75" hidden="false" customHeight="true" outlineLevel="0" collapsed="false">
      <c r="A11" s="42" t="n">
        <v>43020</v>
      </c>
      <c r="B11" s="56" t="n">
        <v>113.2873</v>
      </c>
      <c r="C11" s="57" t="n">
        <v>8.454</v>
      </c>
      <c r="D11" s="58" t="n">
        <v>121.7413</v>
      </c>
    </row>
    <row r="12" customFormat="false" ht="12.75" hidden="false" customHeight="true" outlineLevel="0" collapsed="false">
      <c r="A12" s="42" t="n">
        <v>43027</v>
      </c>
      <c r="B12" s="56" t="n">
        <v>113.2149</v>
      </c>
      <c r="C12" s="57" t="n">
        <v>8.7204</v>
      </c>
      <c r="D12" s="58" t="n">
        <v>121.9353</v>
      </c>
    </row>
    <row r="13" customFormat="false" ht="12.75" hidden="false" customHeight="true" outlineLevel="0" collapsed="false">
      <c r="A13" s="42" t="n">
        <v>43034</v>
      </c>
      <c r="B13" s="56" t="n">
        <v>112.6547</v>
      </c>
      <c r="C13" s="57" t="n">
        <v>8.9881</v>
      </c>
      <c r="D13" s="58" t="n">
        <v>121.6428</v>
      </c>
    </row>
    <row r="14" customFormat="false" ht="12.75" hidden="false" customHeight="true" outlineLevel="0" collapsed="false">
      <c r="A14" s="42" t="n">
        <v>43039</v>
      </c>
      <c r="B14" s="56" t="n">
        <v>112.7001</v>
      </c>
      <c r="C14" s="57" t="n">
        <v>9.1681</v>
      </c>
      <c r="D14" s="58" t="n">
        <v>121.8682</v>
      </c>
      <c r="E14" s="59" t="n">
        <f aca="false">(D14-D9)/D9*100</f>
        <v>1.38076873163606</v>
      </c>
      <c r="I14" s="60" t="n">
        <f aca="false">(((1+E14/100)/(1+1.23/100))-1)*100</f>
        <v>0.148936808886746</v>
      </c>
      <c r="K14" s="61" t="n">
        <v>2024.21604477999</v>
      </c>
      <c r="P14" s="46" t="n">
        <v>12257.6392</v>
      </c>
      <c r="R14" s="44"/>
    </row>
    <row r="15" customFormat="false" ht="12.75" hidden="false" customHeight="true" outlineLevel="0" collapsed="false">
      <c r="A15" s="42" t="n">
        <v>43041</v>
      </c>
      <c r="B15" s="56" t="n">
        <v>112.7653</v>
      </c>
      <c r="C15" s="57" t="n">
        <v>9.1882</v>
      </c>
      <c r="D15" s="58" t="n">
        <v>121.9535</v>
      </c>
      <c r="K15" s="61" t="n">
        <v>617732.56</v>
      </c>
      <c r="L15" s="62" t="n">
        <v>121.9535</v>
      </c>
      <c r="M15" s="63" t="n">
        <v>0.5</v>
      </c>
      <c r="N15" s="63" t="n">
        <v>3073.45932192004</v>
      </c>
      <c r="O15" s="64" t="n">
        <v>122.5633</v>
      </c>
      <c r="P15" s="46" t="n">
        <v>5040.1104</v>
      </c>
    </row>
    <row r="16" customFormat="false" ht="12.75" hidden="false" customHeight="true" outlineLevel="0" collapsed="false">
      <c r="A16" s="42" t="n">
        <v>43048</v>
      </c>
      <c r="B16" s="56" t="n">
        <v>112.583</v>
      </c>
      <c r="C16" s="57" t="n">
        <v>9.4575</v>
      </c>
      <c r="D16" s="58" t="n">
        <v>122.0405</v>
      </c>
      <c r="P16" s="46"/>
    </row>
    <row r="17" customFormat="false" ht="12.75" hidden="false" customHeight="true" outlineLevel="0" collapsed="false">
      <c r="A17" s="42" t="n">
        <v>43055</v>
      </c>
      <c r="B17" s="56" t="n">
        <v>112.1136</v>
      </c>
      <c r="C17" s="57" t="n">
        <v>9.7156</v>
      </c>
      <c r="D17" s="58" t="n">
        <v>121.8292</v>
      </c>
      <c r="P17" s="46"/>
    </row>
    <row r="18" customFormat="false" ht="12.75" hidden="false" customHeight="true" outlineLevel="0" collapsed="false">
      <c r="A18" s="42" t="n">
        <v>43062</v>
      </c>
      <c r="B18" s="56" t="n">
        <v>111.8762</v>
      </c>
      <c r="C18" s="57" t="n">
        <v>9.9723</v>
      </c>
      <c r="D18" s="58" t="n">
        <v>121.8485</v>
      </c>
      <c r="P18" s="46"/>
    </row>
    <row r="19" customFormat="false" ht="12.75" hidden="false" customHeight="true" outlineLevel="0" collapsed="false">
      <c r="A19" s="65" t="n">
        <v>43069</v>
      </c>
      <c r="B19" s="66" t="n">
        <v>112.1236</v>
      </c>
      <c r="C19" s="67" t="n">
        <v>10.1758</v>
      </c>
      <c r="D19" s="68" t="n">
        <v>122.2994</v>
      </c>
      <c r="E19" s="59" t="n">
        <f aca="false">(D19-D14)/D14*100</f>
        <v>0.353824869818369</v>
      </c>
      <c r="P19" s="46"/>
    </row>
    <row r="20" customFormat="false" ht="12.75" hidden="false" customHeight="true" outlineLevel="0" collapsed="false">
      <c r="P20" s="46"/>
    </row>
    <row r="21" customFormat="false" ht="12.75" hidden="false" customHeight="true" outlineLevel="0" collapsed="false">
      <c r="P21" s="46"/>
    </row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1">
    <mergeCell ref="B1: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en-BW</dc:language>
  <cp:lastModifiedBy/>
  <dcterms:modified xsi:type="dcterms:W3CDTF">2023-02-24T13:06:22Z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